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ustas.a/Desktop/QUEST/IR/ΔΤ/2019/12Μ_2019/KPIs/"/>
    </mc:Choice>
  </mc:AlternateContent>
  <xr:revisionPtr revIDLastSave="0" documentId="13_ncr:1_{B8895AF3-D819-5A41-9503-FDE05A524475}" xr6:coauthVersionLast="45" xr6:coauthVersionMax="45" xr10:uidLastSave="{00000000-0000-0000-0000-000000000000}"/>
  <bookViews>
    <workbookView xWindow="-38400" yWindow="0" windowWidth="38400" windowHeight="21600" activeTab="3" xr2:uid="{00000000-000D-0000-FFFF-FFFF00000000}"/>
  </bookViews>
  <sheets>
    <sheet name="PR Table en" sheetId="7" state="hidden" r:id="rId1"/>
    <sheet name="Consolidated" sheetId="9" r:id="rId2"/>
    <sheet name="Segments" sheetId="10" r:id="rId3"/>
    <sheet name="KPIs" sheetId="11" r:id="rId4"/>
    <sheet name="Segment info 2016" sheetId="3" state="hidden" r:id="rId5"/>
  </sheets>
  <externalReferences>
    <externalReference r:id="rId6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4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0" l="1"/>
  <c r="E25" i="10"/>
  <c r="C24" i="10"/>
  <c r="C25" i="10"/>
  <c r="I25" i="10"/>
  <c r="I24" i="10"/>
  <c r="G24" i="10"/>
  <c r="G25" i="10"/>
  <c r="C23" i="10"/>
  <c r="N12" i="11" l="1"/>
  <c r="O12" i="11"/>
  <c r="K9" i="11" l="1"/>
  <c r="O9" i="10"/>
  <c r="I11" i="10"/>
  <c r="O19" i="10"/>
  <c r="O17" i="10"/>
  <c r="O15" i="10"/>
  <c r="O14" i="10"/>
  <c r="O13" i="10"/>
  <c r="O12" i="10"/>
  <c r="K18" i="10"/>
  <c r="K16" i="10"/>
  <c r="I18" i="10"/>
  <c r="I16" i="10"/>
  <c r="G18" i="10"/>
  <c r="G16" i="10"/>
  <c r="E18" i="10"/>
  <c r="E16" i="10"/>
  <c r="C22" i="10"/>
  <c r="L30" i="11" l="1"/>
  <c r="H30" i="11"/>
  <c r="D30" i="11"/>
  <c r="L29" i="11"/>
  <c r="L28" i="11"/>
  <c r="H28" i="11"/>
  <c r="H27" i="11"/>
  <c r="L26" i="11"/>
  <c r="L25" i="11"/>
  <c r="L24" i="11"/>
  <c r="H24" i="11"/>
  <c r="H23" i="11"/>
  <c r="H22" i="11"/>
  <c r="H21" i="11"/>
  <c r="H17" i="11"/>
  <c r="D17" i="11"/>
  <c r="L11" i="11"/>
  <c r="P10" i="11"/>
  <c r="P9" i="11"/>
  <c r="P8" i="11"/>
  <c r="P7" i="11"/>
  <c r="P5" i="11"/>
  <c r="L5" i="11"/>
  <c r="H5" i="11"/>
  <c r="D5" i="11"/>
  <c r="P12" i="11" l="1"/>
  <c r="O3" i="10"/>
  <c r="K25" i="10"/>
  <c r="K24" i="10"/>
  <c r="I23" i="10"/>
  <c r="I22" i="10"/>
  <c r="G23" i="10"/>
  <c r="G22" i="10"/>
  <c r="E24" i="10"/>
  <c r="E23" i="10"/>
  <c r="E22" i="10"/>
  <c r="A26" i="10"/>
  <c r="A25" i="10"/>
  <c r="A24" i="10"/>
  <c r="M23" i="10"/>
  <c r="M25" i="10"/>
  <c r="M24" i="10"/>
  <c r="K23" i="10"/>
  <c r="O11" i="10"/>
  <c r="O21" i="10" s="1"/>
  <c r="M11" i="10"/>
  <c r="M21" i="10" s="1"/>
  <c r="K11" i="10"/>
  <c r="K21" i="10" s="1"/>
  <c r="I21" i="10"/>
  <c r="G11" i="10"/>
  <c r="G21" i="10" s="1"/>
  <c r="E11" i="10"/>
  <c r="E21" i="10" s="1"/>
  <c r="C11" i="10"/>
  <c r="C21" i="10" s="1"/>
  <c r="E8" i="10"/>
  <c r="I6" i="10"/>
  <c r="O25" i="10" l="1"/>
  <c r="M22" i="10"/>
  <c r="K8" i="10"/>
  <c r="C8" i="10"/>
  <c r="C6" i="10"/>
  <c r="K6" i="10"/>
  <c r="I8" i="10"/>
  <c r="K22" i="10"/>
  <c r="E6" i="10"/>
  <c r="O7" i="10"/>
  <c r="G6" i="10"/>
  <c r="O5" i="10"/>
  <c r="C16" i="10"/>
  <c r="C18" i="10"/>
  <c r="O2" i="10"/>
  <c r="O23" i="10" l="1"/>
  <c r="O24" i="10"/>
  <c r="G8" i="10"/>
  <c r="O4" i="10"/>
  <c r="O22" i="10" l="1"/>
  <c r="O16" i="10"/>
  <c r="O18" i="10"/>
  <c r="O6" i="10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2" i="7" l="1"/>
  <c r="AR114" i="7" s="1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<sst xmlns="http://schemas.openxmlformats.org/spreadsheetml/2006/main" count="149" uniqueCount="112">
  <si>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</si>
  <si>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</si>
  <si>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</si>
  <si>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</si>
  <si>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</si>
  <si>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</si>
  <si>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</si>
  <si>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</si>
  <si>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</si>
  <si>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</si>
  <si>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</si>
  <si>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</si>
  <si>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</si>
  <si>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</si>
  <si>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</si>
  <si>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</si>
  <si>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</si>
  <si>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</si>
  <si>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</si>
  <si>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</si>
  <si>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</si>
  <si>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</si>
  <si>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</si>
  <si>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</si>
  <si>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</si>
  <si>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 xml:space="preserve">* EBITDA : Earnigs before tax, financial and investing results and depreciation / amortization </t>
  </si>
  <si>
    <t>% 2018 /2017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</si>
  <si>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</si>
  <si>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</si>
  <si>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</si>
  <si>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</si>
  <si>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</si>
  <si>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</si>
  <si>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</si>
  <si>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</si>
  <si>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</si>
  <si>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Capital Expenditure and New Investments**</t>
  </si>
  <si>
    <t>Earnings After Tax  and Non-Controlling Interest            (ΕΑΤ &amp; NCI)</t>
  </si>
  <si>
    <t>12Μ 2017</t>
  </si>
  <si>
    <t>Courier Services</t>
  </si>
  <si>
    <t>ΙT Products Sector</t>
  </si>
  <si>
    <t>Wholesale</t>
  </si>
  <si>
    <t>Retail</t>
  </si>
  <si>
    <t>iSquare</t>
  </si>
  <si>
    <t>Δ%</t>
  </si>
  <si>
    <t>QuestOnLine (you.gr)</t>
  </si>
  <si>
    <t>iStorm</t>
  </si>
  <si>
    <t>Total Revenue</t>
  </si>
  <si>
    <t>Τotal Revenue</t>
  </si>
  <si>
    <t>Revenue Split by type of business</t>
  </si>
  <si>
    <t>Revenue Split by product category</t>
  </si>
  <si>
    <t>Total Number of Stores</t>
  </si>
  <si>
    <t>Volume Business</t>
  </si>
  <si>
    <t>Living Revenue</t>
  </si>
  <si>
    <t>No of Stores in Greece</t>
  </si>
  <si>
    <t>Value Added Business</t>
  </si>
  <si>
    <t>Τechnology Revenue</t>
  </si>
  <si>
    <t>Νo of Stores in Cyprus</t>
  </si>
  <si>
    <t>Μobility &amp; IoT</t>
  </si>
  <si>
    <t>Total Square Meters</t>
  </si>
  <si>
    <t>Cloud Services</t>
  </si>
  <si>
    <t>Daily Users</t>
  </si>
  <si>
    <t>Τechnical Services</t>
  </si>
  <si>
    <t>Revenue/Square Meter</t>
  </si>
  <si>
    <t>ΙT Services  Sector</t>
  </si>
  <si>
    <t>Courier &amp; Postal</t>
  </si>
  <si>
    <t>Electronic Payments</t>
  </si>
  <si>
    <t>Energy and Other</t>
  </si>
  <si>
    <t>ACS</t>
  </si>
  <si>
    <t>Cardlink</t>
  </si>
  <si>
    <t>Quest Energy</t>
  </si>
  <si>
    <t xml:space="preserve">Courier </t>
  </si>
  <si>
    <t>Revenue Split</t>
  </si>
  <si>
    <t>Revenue Split by Business Unit</t>
  </si>
  <si>
    <t>Revenue Contribution</t>
  </si>
  <si>
    <t>Revenues from Monthly Fees</t>
  </si>
  <si>
    <t>Capacity at the end of the year (ΜW)</t>
  </si>
  <si>
    <t>Banking &amp; Finance</t>
  </si>
  <si>
    <t xml:space="preserve">Average Daily Rev. </t>
  </si>
  <si>
    <t>Revenues from Transactions</t>
  </si>
  <si>
    <t>Average Capacity through the year (ΜW x years) </t>
  </si>
  <si>
    <t>Ιnternational Activities</t>
  </si>
  <si>
    <t>Shipments (pcs. x1000)</t>
  </si>
  <si>
    <t>Other Revenues</t>
  </si>
  <si>
    <t>Electricity Produced (MWh)</t>
  </si>
  <si>
    <t>Telecom&amp;Enterprise Sectors</t>
  </si>
  <si>
    <t>Average Daily  Shipments  (pcs. x1000)</t>
  </si>
  <si>
    <t>Overall metrics</t>
  </si>
  <si>
    <t>Average produced electricity per MW (MWh)</t>
  </si>
  <si>
    <t>Domestic Public</t>
  </si>
  <si>
    <t>Average Price /Shipment (€)</t>
  </si>
  <si>
    <t>POS Installed (billable)</t>
  </si>
  <si>
    <t>Average Feed In Tarrif (€/KWhr)</t>
  </si>
  <si>
    <t>Post</t>
  </si>
  <si>
    <t>Annual Transactions (x 1.000.000)</t>
  </si>
  <si>
    <t>Revenue Split  H/W vs Services</t>
  </si>
  <si>
    <t>Value of Transactions (x 1.000.000)</t>
  </si>
  <si>
    <t>Services</t>
  </si>
  <si>
    <t>Electronic Gateway metrics</t>
  </si>
  <si>
    <t>HW</t>
  </si>
  <si>
    <t>merchants</t>
  </si>
  <si>
    <t>Οther</t>
  </si>
  <si>
    <t>Projects Backlog (€ x 1.000)</t>
  </si>
  <si>
    <t>Turnover (x 1.000.000)</t>
  </si>
  <si>
    <t>*Revenues  are depicted in   € x 1.000</t>
  </si>
  <si>
    <t>12M 2018  (€x1.000)</t>
  </si>
  <si>
    <t>12M 2017 (€x1.000)</t>
  </si>
  <si>
    <t>EBITDA Margin                                                                      % Sales</t>
  </si>
  <si>
    <t>ΕΒΤ Margin                                                                             % Sales</t>
  </si>
  <si>
    <t>Ιnfo Quest Technologies</t>
  </si>
  <si>
    <t>Uni Systems</t>
  </si>
  <si>
    <t>12Μ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</si>
</sst>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  <numFmt numFmtId="169" formatCode="#,##0.0"/>
  </numFmts>
  <fonts count="48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242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left"/>
    </xf>
    <xf numFmtId="0" fontId="28" fillId="4" borderId="16" xfId="0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25" fillId="4" borderId="15" xfId="0" applyFont="1" applyFill="1" applyBorder="1"/>
    <xf numFmtId="0" fontId="28" fillId="4" borderId="13" xfId="0" applyFont="1" applyFill="1" applyBorder="1" applyAlignment="1">
      <alignment horizontal="left"/>
    </xf>
    <xf numFmtId="0" fontId="28" fillId="4" borderId="14" xfId="0" applyFont="1" applyFill="1" applyBorder="1" applyAlignment="1">
      <alignment horizontal="left"/>
    </xf>
    <xf numFmtId="0" fontId="0" fillId="4" borderId="13" xfId="0" applyFill="1" applyBorder="1"/>
    <xf numFmtId="0" fontId="0" fillId="4" borderId="14" xfId="0" applyFill="1" applyBorder="1"/>
    <xf numFmtId="0" fontId="29" fillId="4" borderId="13" xfId="0" applyFont="1" applyFill="1" applyBorder="1"/>
    <xf numFmtId="0" fontId="29" fillId="4" borderId="14" xfId="0" applyFont="1" applyFill="1" applyBorder="1"/>
    <xf numFmtId="0" fontId="29" fillId="4" borderId="13" xfId="0" applyFont="1" applyFill="1" applyBorder="1" applyAlignment="1">
      <alignment horizontal="left"/>
    </xf>
    <xf numFmtId="167" fontId="29" fillId="4" borderId="14" xfId="0" applyNumberFormat="1" applyFont="1" applyFill="1" applyBorder="1" applyAlignment="1">
      <alignment horizontal="right"/>
    </xf>
    <xf numFmtId="0" fontId="30" fillId="4" borderId="13" xfId="0" applyFont="1" applyFill="1" applyBorder="1"/>
    <xf numFmtId="167" fontId="29" fillId="4" borderId="14" xfId="0" applyNumberFormat="1" applyFont="1" applyFill="1" applyBorder="1" applyAlignment="1">
      <alignment horizontal="left"/>
    </xf>
    <xf numFmtId="0" fontId="31" fillId="4" borderId="18" xfId="0" applyFont="1" applyFill="1" applyBorder="1" applyAlignment="1">
      <alignment horizontal="left"/>
    </xf>
    <xf numFmtId="3" fontId="29" fillId="4" borderId="19" xfId="0" applyNumberFormat="1" applyFont="1" applyFill="1" applyBorder="1" applyAlignment="1">
      <alignment horizontal="right"/>
    </xf>
    <xf numFmtId="167" fontId="29" fillId="4" borderId="20" xfId="0" applyNumberFormat="1" applyFont="1" applyFill="1" applyBorder="1" applyAlignment="1">
      <alignment horizontal="right"/>
    </xf>
    <xf numFmtId="0" fontId="31" fillId="4" borderId="13" xfId="0" applyFont="1" applyFill="1" applyBorder="1" applyAlignment="1">
      <alignment horizontal="left"/>
    </xf>
    <xf numFmtId="0" fontId="29" fillId="4" borderId="18" xfId="0" applyFont="1" applyFill="1" applyBorder="1"/>
    <xf numFmtId="0" fontId="29" fillId="4" borderId="19" xfId="0" applyFont="1" applyFill="1" applyBorder="1"/>
    <xf numFmtId="0" fontId="29" fillId="4" borderId="20" xfId="0" applyFont="1" applyFill="1" applyBorder="1"/>
    <xf numFmtId="0" fontId="25" fillId="4" borderId="21" xfId="0" applyFont="1" applyFill="1" applyBorder="1"/>
    <xf numFmtId="0" fontId="28" fillId="4" borderId="1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8" fillId="4" borderId="13" xfId="0" applyFont="1" applyFill="1" applyBorder="1"/>
    <xf numFmtId="0" fontId="29" fillId="4" borderId="14" xfId="0" applyFont="1" applyFill="1" applyBorder="1" applyAlignment="1">
      <alignment horizontal="center"/>
    </xf>
    <xf numFmtId="167" fontId="29" fillId="4" borderId="14" xfId="0" applyNumberFormat="1" applyFont="1" applyFill="1" applyBorder="1"/>
    <xf numFmtId="0" fontId="0" fillId="0" borderId="13" xfId="0" applyBorder="1"/>
    <xf numFmtId="10" fontId="29" fillId="4" borderId="14" xfId="0" applyNumberFormat="1" applyFont="1" applyFill="1" applyBorder="1"/>
    <xf numFmtId="167" fontId="0" fillId="4" borderId="14" xfId="0" applyNumberFormat="1" applyFill="1" applyBorder="1"/>
    <xf numFmtId="167" fontId="29" fillId="4" borderId="20" xfId="0" applyNumberFormat="1" applyFont="1" applyFill="1" applyBorder="1"/>
    <xf numFmtId="167" fontId="29" fillId="4" borderId="19" xfId="0" applyNumberFormat="1" applyFont="1" applyFill="1" applyBorder="1" applyAlignment="1">
      <alignment horizontal="right"/>
    </xf>
    <xf numFmtId="0" fontId="33" fillId="4" borderId="19" xfId="0" applyFont="1" applyFill="1" applyBorder="1" applyAlignment="1">
      <alignment horizontal="right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34" fillId="4" borderId="13" xfId="0" applyFont="1" applyFill="1" applyBorder="1"/>
    <xf numFmtId="0" fontId="29" fillId="0" borderId="0" xfId="0" applyFont="1"/>
    <xf numFmtId="3" fontId="33" fillId="0" borderId="0" xfId="0" applyNumberFormat="1" applyFont="1" applyAlignment="1">
      <alignment horizontal="right"/>
    </xf>
    <xf numFmtId="167" fontId="29" fillId="0" borderId="0" xfId="0" applyNumberFormat="1" applyFont="1"/>
    <xf numFmtId="4" fontId="33" fillId="0" borderId="0" xfId="0" applyNumberFormat="1" applyFont="1" applyAlignment="1">
      <alignment horizontal="right"/>
    </xf>
    <xf numFmtId="3" fontId="37" fillId="4" borderId="0" xfId="7" applyNumberFormat="1" applyFont="1" applyFill="1" applyBorder="1" applyAlignment="1">
      <alignment horizontal="center" vertical="center" wrapText="1"/>
    </xf>
    <xf numFmtId="3" fontId="37" fillId="4" borderId="0" xfId="7" applyNumberFormat="1" applyFont="1" applyFill="1" applyBorder="1" applyAlignment="1">
      <alignment horizontal="center" vertical="center"/>
    </xf>
    <xf numFmtId="168" fontId="37" fillId="4" borderId="0" xfId="7" applyNumberFormat="1" applyFont="1" applyFill="1" applyBorder="1" applyAlignment="1">
      <alignment horizontal="center" vertical="center"/>
    </xf>
    <xf numFmtId="3" fontId="37" fillId="11" borderId="0" xfId="7" applyNumberFormat="1" applyFont="1" applyFill="1" applyBorder="1" applyAlignment="1">
      <alignment horizontal="center" vertical="center" wrapText="1"/>
    </xf>
    <xf numFmtId="3" fontId="39" fillId="11" borderId="0" xfId="7" applyNumberFormat="1" applyFont="1" applyFill="1" applyBorder="1" applyAlignment="1">
      <alignment horizontal="center" vertical="center"/>
    </xf>
    <xf numFmtId="38" fontId="32" fillId="0" borderId="0" xfId="0" applyNumberFormat="1" applyFont="1" applyFill="1" applyBorder="1" applyProtection="1"/>
    <xf numFmtId="38" fontId="32" fillId="0" borderId="0" xfId="0" applyNumberFormat="1" applyFont="1" applyFill="1" applyBorder="1" applyAlignment="1" applyProtection="1">
      <alignment horizontal="right"/>
    </xf>
    <xf numFmtId="38" fontId="33" fillId="0" borderId="0" xfId="0" applyNumberFormat="1" applyFont="1" applyFill="1" applyBorder="1" applyProtection="1"/>
    <xf numFmtId="38" fontId="33" fillId="0" borderId="0" xfId="0" applyNumberFormat="1" applyFont="1" applyFill="1" applyBorder="1" applyAlignment="1" applyProtection="1">
      <alignment horizontal="right"/>
    </xf>
    <xf numFmtId="38" fontId="42" fillId="0" borderId="0" xfId="0" applyNumberFormat="1" applyFont="1" applyFill="1" applyBorder="1" applyAlignment="1" applyProtection="1">
      <alignment horizontal="left" vertical="center"/>
    </xf>
    <xf numFmtId="38" fontId="42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2" fillId="0" borderId="0" xfId="0" applyNumberFormat="1" applyFont="1" applyFill="1" applyBorder="1" applyAlignment="1" applyProtection="1">
      <alignment horizontal="center" vertical="center"/>
      <protection locked="0"/>
    </xf>
    <xf numFmtId="38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3" fillId="0" borderId="0" xfId="0" applyNumberFormat="1" applyFont="1" applyFill="1" applyBorder="1" applyAlignment="1" applyProtection="1">
      <alignment vertical="center"/>
    </xf>
    <xf numFmtId="38" fontId="44" fillId="0" borderId="0" xfId="0" applyNumberFormat="1" applyFont="1" applyFill="1" applyBorder="1" applyAlignment="1" applyProtection="1">
      <alignment horizontal="right" vertical="center"/>
    </xf>
    <xf numFmtId="38" fontId="32" fillId="0" borderId="0" xfId="0" applyNumberFormat="1" applyFont="1" applyFill="1" applyBorder="1" applyAlignment="1" applyProtection="1">
      <alignment vertical="center"/>
    </xf>
    <xf numFmtId="38" fontId="33" fillId="0" borderId="0" xfId="0" applyNumberFormat="1" applyFont="1" applyFill="1" applyBorder="1" applyAlignment="1" applyProtection="1"/>
    <xf numFmtId="38" fontId="32" fillId="0" borderId="0" xfId="0" applyNumberFormat="1" applyFont="1" applyFill="1" applyBorder="1" applyAlignment="1" applyProtection="1"/>
    <xf numFmtId="38" fontId="45" fillId="0" borderId="0" xfId="0" applyNumberFormat="1" applyFont="1" applyFill="1" applyBorder="1" applyAlignment="1" applyProtection="1">
      <alignment horizontal="left" vertical="center"/>
    </xf>
    <xf numFmtId="38" fontId="45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0" xfId="0" applyNumberFormat="1" applyFont="1" applyFill="1" applyBorder="1" applyAlignment="1" applyProtection="1">
      <alignment horizontal="center" vertical="center"/>
      <protection locked="0"/>
    </xf>
    <xf numFmtId="38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9" fillId="4" borderId="0" xfId="0" applyNumberFormat="1" applyFont="1" applyFill="1" applyBorder="1" applyAlignment="1" applyProtection="1">
      <alignment vertical="center"/>
    </xf>
    <xf numFmtId="165" fontId="37" fillId="4" borderId="0" xfId="0" applyNumberFormat="1" applyFont="1" applyFill="1" applyBorder="1" applyAlignment="1">
      <alignment vertical="center" wrapText="1"/>
    </xf>
    <xf numFmtId="165" fontId="39" fillId="4" borderId="0" xfId="0" applyNumberFormat="1" applyFont="1" applyFill="1" applyBorder="1" applyAlignment="1">
      <alignment vertical="center" wrapText="1"/>
    </xf>
    <xf numFmtId="38" fontId="37" fillId="4" borderId="0" xfId="0" applyNumberFormat="1" applyFont="1" applyFill="1" applyBorder="1" applyAlignment="1" applyProtection="1">
      <alignment vertical="center"/>
    </xf>
    <xf numFmtId="38" fontId="43" fillId="4" borderId="0" xfId="0" applyNumberFormat="1" applyFont="1" applyFill="1" applyBorder="1" applyAlignment="1" applyProtection="1">
      <alignment horizontal="right"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40" fontId="35" fillId="4" borderId="0" xfId="0" applyNumberFormat="1" applyFont="1" applyFill="1" applyBorder="1" applyAlignment="1" applyProtection="1">
      <alignment horizontal="right" vertical="center"/>
      <protection locked="0"/>
    </xf>
    <xf numFmtId="165" fontId="37" fillId="4" borderId="0" xfId="0" applyNumberFormat="1" applyFont="1" applyFill="1" applyBorder="1" applyAlignment="1">
      <alignment horizontal="right" vertical="center" wrapText="1"/>
    </xf>
    <xf numFmtId="167" fontId="35" fillId="4" borderId="0" xfId="0" applyNumberFormat="1" applyFont="1" applyFill="1" applyBorder="1" applyAlignment="1" applyProtection="1">
      <alignment horizontal="right" vertical="center"/>
      <protection locked="0"/>
    </xf>
    <xf numFmtId="9" fontId="35" fillId="4" borderId="0" xfId="0" applyNumberFormat="1" applyFont="1" applyFill="1" applyBorder="1" applyAlignment="1" applyProtection="1">
      <alignment horizontal="right" vertical="center"/>
      <protection locked="0"/>
    </xf>
    <xf numFmtId="38" fontId="39" fillId="4" borderId="0" xfId="0" applyNumberFormat="1" applyFont="1" applyFill="1" applyBorder="1" applyProtection="1"/>
    <xf numFmtId="165" fontId="37" fillId="4" borderId="0" xfId="0" applyNumberFormat="1" applyFont="1" applyFill="1" applyBorder="1" applyAlignment="1">
      <alignment wrapText="1"/>
    </xf>
    <xf numFmtId="165" fontId="39" fillId="4" borderId="0" xfId="0" applyNumberFormat="1" applyFont="1" applyFill="1" applyBorder="1" applyAlignment="1">
      <alignment wrapText="1"/>
    </xf>
    <xf numFmtId="38" fontId="37" fillId="4" borderId="0" xfId="0" applyNumberFormat="1" applyFont="1" applyFill="1" applyBorder="1" applyProtection="1"/>
    <xf numFmtId="40" fontId="37" fillId="4" borderId="0" xfId="0" applyNumberFormat="1" applyFont="1" applyFill="1" applyBorder="1" applyAlignment="1" applyProtection="1">
      <alignment horizontal="right"/>
      <protection locked="0"/>
    </xf>
    <xf numFmtId="164" fontId="39" fillId="4" borderId="0" xfId="0" applyNumberFormat="1" applyFont="1" applyFill="1" applyBorder="1" applyAlignment="1" applyProtection="1">
      <alignment vertical="center" wrapText="1"/>
    </xf>
    <xf numFmtId="38" fontId="45" fillId="5" borderId="10" xfId="0" applyNumberFormat="1" applyFont="1" applyFill="1" applyBorder="1" applyAlignment="1" applyProtection="1">
      <alignment horizontal="left" vertical="center"/>
    </xf>
    <xf numFmtId="38" fontId="45" fillId="0" borderId="11" xfId="0" applyNumberFormat="1" applyFont="1" applyFill="1" applyBorder="1" applyAlignment="1" applyProtection="1">
      <alignment horizontal="left" vertical="center"/>
    </xf>
    <xf numFmtId="38" fontId="45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11" xfId="0" applyNumberFormat="1" applyFont="1" applyFill="1" applyBorder="1" applyAlignment="1" applyProtection="1">
      <alignment horizontal="center" vertical="center"/>
      <protection locked="0"/>
    </xf>
    <xf numFmtId="38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9" fillId="4" borderId="13" xfId="0" applyNumberFormat="1" applyFont="1" applyFill="1" applyBorder="1" applyAlignment="1" applyProtection="1">
      <alignment vertical="center"/>
    </xf>
    <xf numFmtId="165" fontId="37" fillId="4" borderId="14" xfId="0" applyNumberFormat="1" applyFont="1" applyFill="1" applyBorder="1" applyAlignment="1">
      <alignment vertical="center" wrapText="1"/>
    </xf>
    <xf numFmtId="165" fontId="39" fillId="4" borderId="14" xfId="0" applyNumberFormat="1" applyFont="1" applyFill="1" applyBorder="1" applyAlignment="1">
      <alignment vertical="center" wrapText="1"/>
    </xf>
    <xf numFmtId="38" fontId="37" fillId="4" borderId="13" xfId="0" applyNumberFormat="1" applyFont="1" applyFill="1" applyBorder="1" applyAlignment="1" applyProtection="1">
      <alignment vertical="center"/>
    </xf>
    <xf numFmtId="38" fontId="35" fillId="4" borderId="13" xfId="0" applyNumberFormat="1" applyFont="1" applyFill="1" applyBorder="1" applyAlignment="1" applyProtection="1">
      <alignment horizontal="right" vertical="center"/>
    </xf>
    <xf numFmtId="167" fontId="35" fillId="4" borderId="14" xfId="0" applyNumberFormat="1" applyFont="1" applyFill="1" applyBorder="1" applyAlignment="1" applyProtection="1">
      <alignment horizontal="right" vertical="center"/>
      <protection locked="0"/>
    </xf>
    <xf numFmtId="38" fontId="42" fillId="5" borderId="13" xfId="0" applyNumberFormat="1" applyFont="1" applyFill="1" applyBorder="1" applyAlignment="1" applyProtection="1">
      <alignment horizontal="left" vertical="center"/>
    </xf>
    <xf numFmtId="38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37" fillId="4" borderId="13" xfId="0" applyNumberFormat="1" applyFont="1" applyFill="1" applyBorder="1" applyProtection="1"/>
    <xf numFmtId="38" fontId="45" fillId="5" borderId="13" xfId="0" applyNumberFormat="1" applyFont="1" applyFill="1" applyBorder="1" applyAlignment="1" applyProtection="1">
      <alignment horizontal="left" vertical="center"/>
    </xf>
    <xf numFmtId="38" fontId="45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46" fillId="0" borderId="18" xfId="0" applyNumberFormat="1" applyFont="1" applyFill="1" applyBorder="1" applyProtection="1"/>
    <xf numFmtId="38" fontId="46" fillId="0" borderId="19" xfId="0" applyNumberFormat="1" applyFont="1" applyFill="1" applyBorder="1" applyProtection="1"/>
    <xf numFmtId="38" fontId="32" fillId="0" borderId="19" xfId="0" applyNumberFormat="1" applyFont="1" applyFill="1" applyBorder="1" applyAlignment="1" applyProtection="1">
      <alignment horizontal="right"/>
    </xf>
    <xf numFmtId="38" fontId="33" fillId="0" borderId="19" xfId="0" applyNumberFormat="1" applyFont="1" applyFill="1" applyBorder="1" applyAlignment="1" applyProtection="1">
      <alignment horizontal="right"/>
    </xf>
    <xf numFmtId="38" fontId="33" fillId="0" borderId="20" xfId="0" applyNumberFormat="1" applyFont="1" applyFill="1" applyBorder="1" applyAlignment="1" applyProtection="1">
      <alignment horizontal="right"/>
    </xf>
    <xf numFmtId="38" fontId="39" fillId="4" borderId="13" xfId="0" applyNumberFormat="1" applyFont="1" applyFill="1" applyBorder="1" applyAlignment="1" applyProtection="1">
      <alignment horizontal="left" vertical="center"/>
    </xf>
    <xf numFmtId="38" fontId="37" fillId="4" borderId="0" xfId="0" applyNumberFormat="1" applyFont="1" applyFill="1" applyBorder="1" applyAlignment="1" applyProtection="1">
      <alignment horizontal="left" vertical="center"/>
    </xf>
    <xf numFmtId="167" fontId="35" fillId="4" borderId="0" xfId="0" applyNumberFormat="1" applyFont="1" applyFill="1" applyBorder="1" applyAlignment="1">
      <alignment horizontal="center" wrapText="1"/>
    </xf>
    <xf numFmtId="165" fontId="35" fillId="4" borderId="0" xfId="0" applyNumberFormat="1" applyFont="1" applyFill="1" applyBorder="1" applyAlignment="1">
      <alignment horizontal="center" wrapText="1"/>
    </xf>
    <xf numFmtId="167" fontId="35" fillId="4" borderId="14" xfId="0" applyNumberFormat="1" applyFont="1" applyFill="1" applyBorder="1" applyAlignment="1">
      <alignment horizontal="center" wrapText="1"/>
    </xf>
    <xf numFmtId="40" fontId="35" fillId="4" borderId="0" xfId="0" applyNumberFormat="1" applyFont="1" applyFill="1" applyBorder="1" applyAlignment="1" applyProtection="1">
      <alignment horizontal="center"/>
      <protection locked="0"/>
    </xf>
    <xf numFmtId="9" fontId="35" fillId="4" borderId="0" xfId="0" applyNumberFormat="1" applyFont="1" applyFill="1" applyBorder="1" applyAlignment="1">
      <alignment horizontal="center" wrapText="1"/>
    </xf>
    <xf numFmtId="165" fontId="37" fillId="4" borderId="0" xfId="0" applyNumberFormat="1" applyFont="1" applyFill="1" applyBorder="1" applyAlignment="1">
      <alignment horizontal="center" wrapText="1"/>
    </xf>
    <xf numFmtId="38" fontId="37" fillId="4" borderId="0" xfId="0" applyNumberFormat="1" applyFont="1" applyFill="1" applyBorder="1" applyAlignment="1" applyProtection="1">
      <alignment horizontal="right"/>
    </xf>
    <xf numFmtId="38" fontId="39" fillId="4" borderId="0" xfId="0" applyNumberFormat="1" applyFont="1" applyFill="1" applyBorder="1" applyAlignment="1" applyProtection="1">
      <alignment horizontal="right"/>
    </xf>
    <xf numFmtId="38" fontId="39" fillId="0" borderId="14" xfId="0" applyNumberFormat="1" applyFont="1" applyFill="1" applyBorder="1" applyAlignment="1" applyProtection="1">
      <alignment horizontal="right"/>
    </xf>
    <xf numFmtId="3" fontId="35" fillId="6" borderId="10" xfId="7" applyNumberFormat="1" applyFont="1" applyFill="1" applyBorder="1" applyAlignment="1">
      <alignment horizontal="center" vertical="center" wrapText="1"/>
    </xf>
    <xf numFmtId="3" fontId="35" fillId="6" borderId="11" xfId="7" applyNumberFormat="1" applyFont="1" applyFill="1" applyBorder="1" applyAlignment="1">
      <alignment horizontal="center" vertical="center" wrapText="1"/>
    </xf>
    <xf numFmtId="1" fontId="36" fillId="6" borderId="11" xfId="7" applyNumberFormat="1" applyFont="1" applyFill="1" applyBorder="1" applyAlignment="1">
      <alignment horizontal="center" vertical="center"/>
    </xf>
    <xf numFmtId="3" fontId="37" fillId="6" borderId="11" xfId="7" applyNumberFormat="1" applyFont="1" applyFill="1" applyBorder="1" applyAlignment="1">
      <alignment horizontal="center" vertical="center"/>
    </xf>
    <xf numFmtId="167" fontId="38" fillId="6" borderId="12" xfId="6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left" vertical="center" wrapText="1"/>
    </xf>
    <xf numFmtId="167" fontId="35" fillId="4" borderId="14" xfId="6" applyNumberFormat="1" applyFont="1" applyFill="1" applyBorder="1" applyAlignment="1">
      <alignment horizontal="center" vertical="center"/>
    </xf>
    <xf numFmtId="3" fontId="37" fillId="11" borderId="13" xfId="7" applyNumberFormat="1" applyFont="1" applyFill="1" applyBorder="1" applyAlignment="1">
      <alignment horizontal="left" vertical="center" wrapText="1"/>
    </xf>
    <xf numFmtId="167" fontId="35" fillId="11" borderId="14" xfId="6" applyNumberFormat="1" applyFont="1" applyFill="1" applyBorder="1" applyAlignment="1">
      <alignment horizontal="center" vertical="center"/>
    </xf>
    <xf numFmtId="167" fontId="35" fillId="4" borderId="14" xfId="7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center" vertical="center" wrapText="1"/>
    </xf>
    <xf numFmtId="3" fontId="39" fillId="4" borderId="0" xfId="7" applyNumberFormat="1" applyFont="1" applyFill="1" applyBorder="1" applyAlignment="1">
      <alignment vertical="center"/>
    </xf>
    <xf numFmtId="167" fontId="35" fillId="4" borderId="14" xfId="6" applyNumberFormat="1" applyFont="1" applyFill="1" applyBorder="1" applyAlignment="1">
      <alignment vertical="center"/>
    </xf>
    <xf numFmtId="0" fontId="0" fillId="4" borderId="0" xfId="0" applyFill="1" applyBorder="1"/>
    <xf numFmtId="3" fontId="29" fillId="4" borderId="0" xfId="0" applyNumberFormat="1" applyFont="1" applyFill="1" applyBorder="1" applyAlignment="1">
      <alignment horizontal="right"/>
    </xf>
    <xf numFmtId="167" fontId="29" fillId="4" borderId="0" xfId="0" applyNumberFormat="1" applyFont="1" applyFill="1" applyBorder="1" applyAlignment="1">
      <alignment horizontal="right"/>
    </xf>
    <xf numFmtId="167" fontId="47" fillId="4" borderId="19" xfId="0" applyNumberFormat="1" applyFont="1" applyFill="1" applyBorder="1" applyAlignment="1">
      <alignment horizontal="right"/>
    </xf>
    <xf numFmtId="3" fontId="33" fillId="4" borderId="19" xfId="0" applyNumberFormat="1" applyFont="1" applyFill="1" applyBorder="1" applyAlignment="1">
      <alignment horizontal="right"/>
    </xf>
    <xf numFmtId="3" fontId="40" fillId="4" borderId="13" xfId="7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27" fillId="14" borderId="23" xfId="0" applyFont="1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27" fillId="15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7" fillId="16" borderId="23" xfId="0" applyFont="1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27" fillId="17" borderId="23" xfId="0" applyFont="1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26" fillId="13" borderId="23" xfId="0" applyFont="1" applyFill="1" applyBorder="1" applyAlignment="1">
      <alignment horizontal="center"/>
    </xf>
    <xf numFmtId="0" fontId="26" fillId="13" borderId="24" xfId="0" applyFont="1" applyFill="1" applyBorder="1" applyAlignment="1">
      <alignment horizontal="center"/>
    </xf>
    <xf numFmtId="0" fontId="26" fillId="10" borderId="24" xfId="0" applyFont="1" applyFill="1" applyBorder="1" applyAlignment="1">
      <alignment horizontal="center"/>
    </xf>
    <xf numFmtId="0" fontId="26" fillId="10" borderId="25" xfId="0" applyFont="1" applyFill="1" applyBorder="1" applyAlignment="1">
      <alignment horizontal="center"/>
    </xf>
    <xf numFmtId="0" fontId="27" fillId="12" borderId="23" xfId="0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28" fillId="4" borderId="0" xfId="0" applyFont="1" applyFill="1" applyBorder="1" applyAlignment="1">
      <alignment horizontal="left"/>
    </xf>
    <xf numFmtId="0" fontId="29" fillId="4" borderId="0" xfId="0" applyFont="1" applyFill="1" applyBorder="1"/>
    <xf numFmtId="3" fontId="29" fillId="4" borderId="0" xfId="0" applyNumberFormat="1" applyFont="1" applyFill="1" applyBorder="1"/>
    <xf numFmtId="0" fontId="29" fillId="4" borderId="0" xfId="0" applyFont="1" applyFill="1" applyBorder="1" applyAlignment="1">
      <alignment horizontal="left"/>
    </xf>
    <xf numFmtId="169" fontId="29" fillId="4" borderId="0" xfId="0" applyNumberFormat="1" applyFont="1" applyFill="1" applyBorder="1"/>
    <xf numFmtId="0" fontId="0" fillId="0" borderId="0" xfId="0" applyBorder="1"/>
    <xf numFmtId="0" fontId="33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right"/>
    </xf>
    <xf numFmtId="3" fontId="33" fillId="4" borderId="0" xfId="0" applyNumberFormat="1" applyFont="1" applyFill="1" applyBorder="1" applyAlignment="1">
      <alignment horizontal="right"/>
    </xf>
    <xf numFmtId="49" fontId="29" fillId="4" borderId="0" xfId="0" applyNumberFormat="1" applyFont="1" applyFill="1" applyBorder="1" applyAlignment="1">
      <alignment horizontal="right"/>
    </xf>
    <xf numFmtId="0" fontId="33" fillId="4" borderId="0" xfId="0" applyFont="1" applyFill="1" applyBorder="1"/>
    <xf numFmtId="167" fontId="47" fillId="4" borderId="0" xfId="0" applyNumberFormat="1" applyFont="1" applyFill="1" applyBorder="1" applyAlignment="1">
      <alignment horizontal="right"/>
    </xf>
    <xf numFmtId="1" fontId="47" fillId="4" borderId="0" xfId="0" applyNumberFormat="1" applyFont="1" applyFill="1" applyBorder="1"/>
    <xf numFmtId="1" fontId="29" fillId="4" borderId="0" xfId="0" applyNumberFormat="1" applyFont="1" applyFill="1" applyBorder="1"/>
    <xf numFmtId="3" fontId="47" fillId="4" borderId="0" xfId="0" applyNumberFormat="1" applyFont="1" applyFill="1" applyBorder="1"/>
    <xf numFmtId="0" fontId="47" fillId="4" borderId="0" xfId="0" applyFont="1" applyFill="1" applyBorder="1" applyAlignment="1">
      <alignment horizontal="right"/>
    </xf>
    <xf numFmtId="0" fontId="47" fillId="4" borderId="0" xfId="0" applyFont="1" applyFill="1" applyBorder="1"/>
    <xf numFmtId="4" fontId="33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29" fillId="4" borderId="0" xfId="0" applyNumberFormat="1" applyFont="1" applyFill="1" applyBorder="1" applyAlignment="1">
      <alignment horizontal="right"/>
    </xf>
    <xf numFmtId="0" fontId="33" fillId="4" borderId="0" xfId="0" applyFont="1" applyFill="1" applyBorder="1" applyAlignment="1">
      <alignment horizontal="right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 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23</v>
      </c>
      <c r="E2" s="48"/>
      <c r="F2" s="63" t="s">
        <v>24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BBBF-1866-BC4C-9F2A-17522AD82787}">
  <dimension ref="A1:F14"/>
  <sheetViews>
    <sheetView zoomScale="178" zoomScaleNormal="178" workbookViewId="0">
      <selection activeCell="C11" sqref="C11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77" t="s">
        <v>31</v>
      </c>
      <c r="B1" s="178"/>
      <c r="C1" s="179" t="s">
        <v>111</v>
      </c>
      <c r="D1" s="180"/>
      <c r="E1" s="179" t="s">
        <v>38</v>
      </c>
      <c r="F1" s="181" t="s">
        <v>6</v>
      </c>
    </row>
    <row r="2" spans="1:6" ht="20" customHeight="1">
      <c r="A2" s="182" t="s">
        <v>5</v>
      </c>
      <c r="B2" s="106"/>
      <c r="C2" s="107">
        <v>600319</v>
      </c>
      <c r="D2" s="107"/>
      <c r="E2" s="107">
        <v>497680</v>
      </c>
      <c r="F2" s="183">
        <f t="shared" ref="F2:F7" si="0">(C2-E2)/E2</f>
        <v>0.20623493007555055</v>
      </c>
    </row>
    <row r="3" spans="1:6" ht="30" customHeight="1">
      <c r="A3" s="182" t="s">
        <v>34</v>
      </c>
      <c r="B3" s="106"/>
      <c r="C3" s="107">
        <v>53393</v>
      </c>
      <c r="D3" s="107"/>
      <c r="E3" s="107">
        <v>33901</v>
      </c>
      <c r="F3" s="183">
        <f t="shared" si="0"/>
        <v>0.5749682900209433</v>
      </c>
    </row>
    <row r="4" spans="1:6" ht="20" customHeight="1">
      <c r="A4" s="182" t="s">
        <v>28</v>
      </c>
      <c r="B4" s="106"/>
      <c r="C4" s="107">
        <v>30177</v>
      </c>
      <c r="D4" s="107"/>
      <c r="E4" s="107">
        <v>24006</v>
      </c>
      <c r="F4" s="183">
        <f t="shared" si="0"/>
        <v>0.25706073481629593</v>
      </c>
    </row>
    <row r="5" spans="1:6" ht="20" customHeight="1">
      <c r="A5" s="182" t="s">
        <v>27</v>
      </c>
      <c r="B5" s="106"/>
      <c r="C5" s="107">
        <v>8294</v>
      </c>
      <c r="D5" s="107"/>
      <c r="E5" s="107">
        <v>19988</v>
      </c>
      <c r="F5" s="183">
        <f t="shared" si="0"/>
        <v>-0.58505103061837105</v>
      </c>
    </row>
    <row r="6" spans="1:6" ht="30" customHeight="1">
      <c r="A6" s="182" t="s">
        <v>37</v>
      </c>
      <c r="B6" s="106"/>
      <c r="C6" s="107">
        <v>7892</v>
      </c>
      <c r="D6" s="107"/>
      <c r="E6" s="107">
        <v>18723</v>
      </c>
      <c r="F6" s="183">
        <f t="shared" si="0"/>
        <v>-0.57848635368263635</v>
      </c>
    </row>
    <row r="7" spans="1:6" ht="26" customHeight="1">
      <c r="A7" s="182" t="s">
        <v>29</v>
      </c>
      <c r="B7" s="106"/>
      <c r="C7" s="108">
        <v>0.2208</v>
      </c>
      <c r="D7" s="108"/>
      <c r="E7" s="108">
        <v>0.52390000000000003</v>
      </c>
      <c r="F7" s="183">
        <f t="shared" si="0"/>
        <v>-0.57854552395495329</v>
      </c>
    </row>
    <row r="8" spans="1:6" ht="3" customHeight="1">
      <c r="A8" s="184"/>
      <c r="B8" s="109"/>
      <c r="C8" s="110"/>
      <c r="D8" s="110"/>
      <c r="E8" s="110"/>
      <c r="F8" s="185"/>
    </row>
    <row r="9" spans="1:6" ht="29" customHeight="1">
      <c r="A9" s="182" t="s">
        <v>36</v>
      </c>
      <c r="B9" s="106"/>
      <c r="C9" s="106">
        <v>34033</v>
      </c>
      <c r="D9" s="106"/>
      <c r="E9" s="106">
        <v>8832</v>
      </c>
      <c r="F9" s="186">
        <f>(C9-E9)/E9</f>
        <v>2.8533740942028984</v>
      </c>
    </row>
    <row r="10" spans="1:6" ht="15">
      <c r="A10" s="182" t="s">
        <v>30</v>
      </c>
      <c r="B10" s="106"/>
      <c r="C10" s="106">
        <v>-24770</v>
      </c>
      <c r="D10" s="106"/>
      <c r="E10" s="106">
        <v>-25722</v>
      </c>
      <c r="F10" s="186">
        <f>(C10-E10)/E10</f>
        <v>-3.7011118886556255E-2</v>
      </c>
    </row>
    <row r="11" spans="1:6" ht="14">
      <c r="A11" s="187"/>
      <c r="B11" s="106"/>
      <c r="C11" s="188"/>
      <c r="D11" s="188"/>
      <c r="E11" s="188"/>
      <c r="F11" s="189"/>
    </row>
    <row r="12" spans="1:6">
      <c r="A12" s="195" t="s">
        <v>35</v>
      </c>
      <c r="B12" s="196"/>
      <c r="C12" s="196"/>
      <c r="D12" s="196"/>
      <c r="E12" s="196"/>
      <c r="F12" s="197"/>
    </row>
    <row r="13" spans="1:6">
      <c r="A13" s="198"/>
      <c r="B13" s="196"/>
      <c r="C13" s="196"/>
      <c r="D13" s="196"/>
      <c r="E13" s="196"/>
      <c r="F13" s="197"/>
    </row>
    <row r="14" spans="1:6" ht="14" thickBot="1">
      <c r="A14" s="199"/>
      <c r="B14" s="200"/>
      <c r="C14" s="200"/>
      <c r="D14" s="200"/>
      <c r="E14" s="200"/>
      <c r="F14" s="201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29A5-D2FE-6140-ACD7-3099312F00F5}">
  <dimension ref="A1:P28"/>
  <sheetViews>
    <sheetView zoomScale="153" zoomScaleNormal="153" workbookViewId="0">
      <selection activeCell="O27" sqref="O27"/>
    </sheetView>
  </sheetViews>
  <sheetFormatPr baseColWidth="10" defaultColWidth="8.83203125" defaultRowHeight="15"/>
  <cols>
    <col min="1" max="1" width="38.33203125" style="111" customWidth="1"/>
    <col min="2" max="2" width="0.6640625" style="111" customWidth="1"/>
    <col min="3" max="3" width="15.5" style="112" customWidth="1"/>
    <col min="4" max="4" width="0.5" style="112" customWidth="1"/>
    <col min="5" max="5" width="15.5" style="112" customWidth="1"/>
    <col min="6" max="6" width="0.6640625" style="112" customWidth="1"/>
    <col min="7" max="7" width="14.5" style="112" customWidth="1"/>
    <col min="8" max="8" width="0.6640625" style="112" customWidth="1"/>
    <col min="9" max="9" width="14.33203125" style="112" customWidth="1"/>
    <col min="10" max="10" width="0.83203125" style="112" customWidth="1"/>
    <col min="11" max="11" width="15.33203125" style="114" customWidth="1"/>
    <col min="12" max="12" width="0.6640625" style="112" customWidth="1"/>
    <col min="13" max="13" width="15.6640625" style="114" customWidth="1"/>
    <col min="14" max="14" width="0.5" style="112" customWidth="1"/>
    <col min="15" max="15" width="17.1640625" style="114" customWidth="1"/>
    <col min="16" max="16" width="3.6640625" style="111" customWidth="1"/>
    <col min="17" max="17" width="14.33203125" style="111" customWidth="1"/>
    <col min="18" max="18" width="8.83203125" style="111"/>
    <col min="19" max="19" width="9.5" style="111" bestFit="1" customWidth="1"/>
    <col min="20" max="20" width="8.83203125" style="111"/>
    <col min="21" max="21" width="13.33203125" style="111" customWidth="1"/>
    <col min="22" max="22" width="8.83203125" style="111"/>
    <col min="23" max="23" width="12.6640625" style="111" customWidth="1"/>
    <col min="24" max="230" width="8.83203125" style="111"/>
    <col min="231" max="231" width="0.83203125" style="111" customWidth="1"/>
    <col min="232" max="232" width="57.6640625" style="111" customWidth="1"/>
    <col min="233" max="233" width="15.6640625" style="111" customWidth="1"/>
    <col min="234" max="234" width="2.1640625" style="111" customWidth="1"/>
    <col min="235" max="235" width="15.6640625" style="111" customWidth="1"/>
    <col min="236" max="236" width="1.1640625" style="111" customWidth="1"/>
    <col min="237" max="237" width="1.5" style="111" customWidth="1"/>
    <col min="238" max="238" width="15.6640625" style="111" customWidth="1"/>
    <col min="239" max="239" width="1.1640625" style="111" customWidth="1"/>
    <col min="240" max="240" width="15.6640625" style="111" customWidth="1"/>
    <col min="241" max="241" width="1.5" style="111" customWidth="1"/>
    <col min="242" max="242" width="15.6640625" style="111" customWidth="1"/>
    <col min="243" max="243" width="1.33203125" style="111" customWidth="1"/>
    <col min="244" max="244" width="15.6640625" style="111" customWidth="1"/>
    <col min="245" max="245" width="1.33203125" style="111" customWidth="1"/>
    <col min="246" max="246" width="15.6640625" style="111" customWidth="1"/>
    <col min="247" max="247" width="3.6640625" style="111" customWidth="1"/>
    <col min="248" max="257" width="0" style="111" hidden="1" customWidth="1"/>
    <col min="258" max="486" width="8.83203125" style="111"/>
    <col min="487" max="487" width="0.83203125" style="111" customWidth="1"/>
    <col min="488" max="488" width="57.6640625" style="111" customWidth="1"/>
    <col min="489" max="489" width="15.6640625" style="111" customWidth="1"/>
    <col min="490" max="490" width="2.1640625" style="111" customWidth="1"/>
    <col min="491" max="491" width="15.6640625" style="111" customWidth="1"/>
    <col min="492" max="492" width="1.1640625" style="111" customWidth="1"/>
    <col min="493" max="493" width="1.5" style="111" customWidth="1"/>
    <col min="494" max="494" width="15.6640625" style="111" customWidth="1"/>
    <col min="495" max="495" width="1.1640625" style="111" customWidth="1"/>
    <col min="496" max="496" width="15.6640625" style="111" customWidth="1"/>
    <col min="497" max="497" width="1.5" style="111" customWidth="1"/>
    <col min="498" max="498" width="15.6640625" style="111" customWidth="1"/>
    <col min="499" max="499" width="1.33203125" style="111" customWidth="1"/>
    <col min="500" max="500" width="15.6640625" style="111" customWidth="1"/>
    <col min="501" max="501" width="1.33203125" style="111" customWidth="1"/>
    <col min="502" max="502" width="15.6640625" style="111" customWidth="1"/>
    <col min="503" max="503" width="3.6640625" style="111" customWidth="1"/>
    <col min="504" max="513" width="0" style="111" hidden="1" customWidth="1"/>
    <col min="514" max="742" width="8.83203125" style="111"/>
    <col min="743" max="743" width="0.83203125" style="111" customWidth="1"/>
    <col min="744" max="744" width="57.6640625" style="111" customWidth="1"/>
    <col min="745" max="745" width="15.6640625" style="111" customWidth="1"/>
    <col min="746" max="746" width="2.1640625" style="111" customWidth="1"/>
    <col min="747" max="747" width="15.6640625" style="111" customWidth="1"/>
    <col min="748" max="748" width="1.1640625" style="111" customWidth="1"/>
    <col min="749" max="749" width="1.5" style="111" customWidth="1"/>
    <col min="750" max="750" width="15.6640625" style="111" customWidth="1"/>
    <col min="751" max="751" width="1.1640625" style="111" customWidth="1"/>
    <col min="752" max="752" width="15.6640625" style="111" customWidth="1"/>
    <col min="753" max="753" width="1.5" style="111" customWidth="1"/>
    <col min="754" max="754" width="15.6640625" style="111" customWidth="1"/>
    <col min="755" max="755" width="1.33203125" style="111" customWidth="1"/>
    <col min="756" max="756" width="15.6640625" style="111" customWidth="1"/>
    <col min="757" max="757" width="1.33203125" style="111" customWidth="1"/>
    <col min="758" max="758" width="15.6640625" style="111" customWidth="1"/>
    <col min="759" max="759" width="3.6640625" style="111" customWidth="1"/>
    <col min="760" max="769" width="0" style="111" hidden="1" customWidth="1"/>
    <col min="770" max="998" width="8.83203125" style="111"/>
    <col min="999" max="999" width="0.83203125" style="111" customWidth="1"/>
    <col min="1000" max="1000" width="57.6640625" style="111" customWidth="1"/>
    <col min="1001" max="1001" width="15.6640625" style="111" customWidth="1"/>
    <col min="1002" max="1002" width="2.1640625" style="111" customWidth="1"/>
    <col min="1003" max="1003" width="15.6640625" style="111" customWidth="1"/>
    <col min="1004" max="1004" width="1.1640625" style="111" customWidth="1"/>
    <col min="1005" max="1005" width="1.5" style="111" customWidth="1"/>
    <col min="1006" max="1006" width="15.6640625" style="111" customWidth="1"/>
    <col min="1007" max="1007" width="1.1640625" style="111" customWidth="1"/>
    <col min="1008" max="1008" width="15.6640625" style="111" customWidth="1"/>
    <col min="1009" max="1009" width="1.5" style="111" customWidth="1"/>
    <col min="1010" max="1010" width="15.6640625" style="111" customWidth="1"/>
    <col min="1011" max="1011" width="1.33203125" style="111" customWidth="1"/>
    <col min="1012" max="1012" width="15.6640625" style="111" customWidth="1"/>
    <col min="1013" max="1013" width="1.33203125" style="111" customWidth="1"/>
    <col min="1014" max="1014" width="15.6640625" style="111" customWidth="1"/>
    <col min="1015" max="1015" width="3.6640625" style="111" customWidth="1"/>
    <col min="1016" max="1025" width="0" style="111" hidden="1" customWidth="1"/>
    <col min="1026" max="1254" width="8.83203125" style="111"/>
    <col min="1255" max="1255" width="0.83203125" style="111" customWidth="1"/>
    <col min="1256" max="1256" width="57.6640625" style="111" customWidth="1"/>
    <col min="1257" max="1257" width="15.6640625" style="111" customWidth="1"/>
    <col min="1258" max="1258" width="2.1640625" style="111" customWidth="1"/>
    <col min="1259" max="1259" width="15.6640625" style="111" customWidth="1"/>
    <col min="1260" max="1260" width="1.1640625" style="111" customWidth="1"/>
    <col min="1261" max="1261" width="1.5" style="111" customWidth="1"/>
    <col min="1262" max="1262" width="15.6640625" style="111" customWidth="1"/>
    <col min="1263" max="1263" width="1.1640625" style="111" customWidth="1"/>
    <col min="1264" max="1264" width="15.6640625" style="111" customWidth="1"/>
    <col min="1265" max="1265" width="1.5" style="111" customWidth="1"/>
    <col min="1266" max="1266" width="15.6640625" style="111" customWidth="1"/>
    <col min="1267" max="1267" width="1.33203125" style="111" customWidth="1"/>
    <col min="1268" max="1268" width="15.6640625" style="111" customWidth="1"/>
    <col min="1269" max="1269" width="1.33203125" style="111" customWidth="1"/>
    <col min="1270" max="1270" width="15.6640625" style="111" customWidth="1"/>
    <col min="1271" max="1271" width="3.6640625" style="111" customWidth="1"/>
    <col min="1272" max="1281" width="0" style="111" hidden="1" customWidth="1"/>
    <col min="1282" max="1510" width="8.83203125" style="111"/>
    <col min="1511" max="1511" width="0.83203125" style="111" customWidth="1"/>
    <col min="1512" max="1512" width="57.6640625" style="111" customWidth="1"/>
    <col min="1513" max="1513" width="15.6640625" style="111" customWidth="1"/>
    <col min="1514" max="1514" width="2.1640625" style="111" customWidth="1"/>
    <col min="1515" max="1515" width="15.6640625" style="111" customWidth="1"/>
    <col min="1516" max="1516" width="1.1640625" style="111" customWidth="1"/>
    <col min="1517" max="1517" width="1.5" style="111" customWidth="1"/>
    <col min="1518" max="1518" width="15.6640625" style="111" customWidth="1"/>
    <col min="1519" max="1519" width="1.1640625" style="111" customWidth="1"/>
    <col min="1520" max="1520" width="15.6640625" style="111" customWidth="1"/>
    <col min="1521" max="1521" width="1.5" style="111" customWidth="1"/>
    <col min="1522" max="1522" width="15.6640625" style="111" customWidth="1"/>
    <col min="1523" max="1523" width="1.33203125" style="111" customWidth="1"/>
    <col min="1524" max="1524" width="15.6640625" style="111" customWidth="1"/>
    <col min="1525" max="1525" width="1.33203125" style="111" customWidth="1"/>
    <col min="1526" max="1526" width="15.6640625" style="111" customWidth="1"/>
    <col min="1527" max="1527" width="3.6640625" style="111" customWidth="1"/>
    <col min="1528" max="1537" width="0" style="111" hidden="1" customWidth="1"/>
    <col min="1538" max="1766" width="8.83203125" style="111"/>
    <col min="1767" max="1767" width="0.83203125" style="111" customWidth="1"/>
    <col min="1768" max="1768" width="57.6640625" style="111" customWidth="1"/>
    <col min="1769" max="1769" width="15.6640625" style="111" customWidth="1"/>
    <col min="1770" max="1770" width="2.1640625" style="111" customWidth="1"/>
    <col min="1771" max="1771" width="15.6640625" style="111" customWidth="1"/>
    <col min="1772" max="1772" width="1.1640625" style="111" customWidth="1"/>
    <col min="1773" max="1773" width="1.5" style="111" customWidth="1"/>
    <col min="1774" max="1774" width="15.6640625" style="111" customWidth="1"/>
    <col min="1775" max="1775" width="1.1640625" style="111" customWidth="1"/>
    <col min="1776" max="1776" width="15.6640625" style="111" customWidth="1"/>
    <col min="1777" max="1777" width="1.5" style="111" customWidth="1"/>
    <col min="1778" max="1778" width="15.6640625" style="111" customWidth="1"/>
    <col min="1779" max="1779" width="1.33203125" style="111" customWidth="1"/>
    <col min="1780" max="1780" width="15.6640625" style="111" customWidth="1"/>
    <col min="1781" max="1781" width="1.33203125" style="111" customWidth="1"/>
    <col min="1782" max="1782" width="15.6640625" style="111" customWidth="1"/>
    <col min="1783" max="1783" width="3.6640625" style="111" customWidth="1"/>
    <col min="1784" max="1793" width="0" style="111" hidden="1" customWidth="1"/>
    <col min="1794" max="2022" width="8.83203125" style="111"/>
    <col min="2023" max="2023" width="0.83203125" style="111" customWidth="1"/>
    <col min="2024" max="2024" width="57.6640625" style="111" customWidth="1"/>
    <col min="2025" max="2025" width="15.6640625" style="111" customWidth="1"/>
    <col min="2026" max="2026" width="2.1640625" style="111" customWidth="1"/>
    <col min="2027" max="2027" width="15.6640625" style="111" customWidth="1"/>
    <col min="2028" max="2028" width="1.1640625" style="111" customWidth="1"/>
    <col min="2029" max="2029" width="1.5" style="111" customWidth="1"/>
    <col min="2030" max="2030" width="15.6640625" style="111" customWidth="1"/>
    <col min="2031" max="2031" width="1.1640625" style="111" customWidth="1"/>
    <col min="2032" max="2032" width="15.6640625" style="111" customWidth="1"/>
    <col min="2033" max="2033" width="1.5" style="111" customWidth="1"/>
    <col min="2034" max="2034" width="15.6640625" style="111" customWidth="1"/>
    <col min="2035" max="2035" width="1.33203125" style="111" customWidth="1"/>
    <col min="2036" max="2036" width="15.6640625" style="111" customWidth="1"/>
    <col min="2037" max="2037" width="1.33203125" style="111" customWidth="1"/>
    <col min="2038" max="2038" width="15.6640625" style="111" customWidth="1"/>
    <col min="2039" max="2039" width="3.6640625" style="111" customWidth="1"/>
    <col min="2040" max="2049" width="0" style="111" hidden="1" customWidth="1"/>
    <col min="2050" max="2278" width="8.83203125" style="111"/>
    <col min="2279" max="2279" width="0.83203125" style="111" customWidth="1"/>
    <col min="2280" max="2280" width="57.6640625" style="111" customWidth="1"/>
    <col min="2281" max="2281" width="15.6640625" style="111" customWidth="1"/>
    <col min="2282" max="2282" width="2.1640625" style="111" customWidth="1"/>
    <col min="2283" max="2283" width="15.6640625" style="111" customWidth="1"/>
    <col min="2284" max="2284" width="1.1640625" style="111" customWidth="1"/>
    <col min="2285" max="2285" width="1.5" style="111" customWidth="1"/>
    <col min="2286" max="2286" width="15.6640625" style="111" customWidth="1"/>
    <col min="2287" max="2287" width="1.1640625" style="111" customWidth="1"/>
    <col min="2288" max="2288" width="15.6640625" style="111" customWidth="1"/>
    <col min="2289" max="2289" width="1.5" style="111" customWidth="1"/>
    <col min="2290" max="2290" width="15.6640625" style="111" customWidth="1"/>
    <col min="2291" max="2291" width="1.33203125" style="111" customWidth="1"/>
    <col min="2292" max="2292" width="15.6640625" style="111" customWidth="1"/>
    <col min="2293" max="2293" width="1.33203125" style="111" customWidth="1"/>
    <col min="2294" max="2294" width="15.6640625" style="111" customWidth="1"/>
    <col min="2295" max="2295" width="3.6640625" style="111" customWidth="1"/>
    <col min="2296" max="2305" width="0" style="111" hidden="1" customWidth="1"/>
    <col min="2306" max="2534" width="8.83203125" style="111"/>
    <col min="2535" max="2535" width="0.83203125" style="111" customWidth="1"/>
    <col min="2536" max="2536" width="57.6640625" style="111" customWidth="1"/>
    <col min="2537" max="2537" width="15.6640625" style="111" customWidth="1"/>
    <col min="2538" max="2538" width="2.1640625" style="111" customWidth="1"/>
    <col min="2539" max="2539" width="15.6640625" style="111" customWidth="1"/>
    <col min="2540" max="2540" width="1.1640625" style="111" customWidth="1"/>
    <col min="2541" max="2541" width="1.5" style="111" customWidth="1"/>
    <col min="2542" max="2542" width="15.6640625" style="111" customWidth="1"/>
    <col min="2543" max="2543" width="1.1640625" style="111" customWidth="1"/>
    <col min="2544" max="2544" width="15.6640625" style="111" customWidth="1"/>
    <col min="2545" max="2545" width="1.5" style="111" customWidth="1"/>
    <col min="2546" max="2546" width="15.6640625" style="111" customWidth="1"/>
    <col min="2547" max="2547" width="1.33203125" style="111" customWidth="1"/>
    <col min="2548" max="2548" width="15.6640625" style="111" customWidth="1"/>
    <col min="2549" max="2549" width="1.33203125" style="111" customWidth="1"/>
    <col min="2550" max="2550" width="15.6640625" style="111" customWidth="1"/>
    <col min="2551" max="2551" width="3.6640625" style="111" customWidth="1"/>
    <col min="2552" max="2561" width="0" style="111" hidden="1" customWidth="1"/>
    <col min="2562" max="2790" width="8.83203125" style="111"/>
    <col min="2791" max="2791" width="0.83203125" style="111" customWidth="1"/>
    <col min="2792" max="2792" width="57.6640625" style="111" customWidth="1"/>
    <col min="2793" max="2793" width="15.6640625" style="111" customWidth="1"/>
    <col min="2794" max="2794" width="2.1640625" style="111" customWidth="1"/>
    <col min="2795" max="2795" width="15.6640625" style="111" customWidth="1"/>
    <col min="2796" max="2796" width="1.1640625" style="111" customWidth="1"/>
    <col min="2797" max="2797" width="1.5" style="111" customWidth="1"/>
    <col min="2798" max="2798" width="15.6640625" style="111" customWidth="1"/>
    <col min="2799" max="2799" width="1.1640625" style="111" customWidth="1"/>
    <col min="2800" max="2800" width="15.6640625" style="111" customWidth="1"/>
    <col min="2801" max="2801" width="1.5" style="111" customWidth="1"/>
    <col min="2802" max="2802" width="15.6640625" style="111" customWidth="1"/>
    <col min="2803" max="2803" width="1.33203125" style="111" customWidth="1"/>
    <col min="2804" max="2804" width="15.6640625" style="111" customWidth="1"/>
    <col min="2805" max="2805" width="1.33203125" style="111" customWidth="1"/>
    <col min="2806" max="2806" width="15.6640625" style="111" customWidth="1"/>
    <col min="2807" max="2807" width="3.6640625" style="111" customWidth="1"/>
    <col min="2808" max="2817" width="0" style="111" hidden="1" customWidth="1"/>
    <col min="2818" max="3046" width="8.83203125" style="111"/>
    <col min="3047" max="3047" width="0.83203125" style="111" customWidth="1"/>
    <col min="3048" max="3048" width="57.6640625" style="111" customWidth="1"/>
    <col min="3049" max="3049" width="15.6640625" style="111" customWidth="1"/>
    <col min="3050" max="3050" width="2.1640625" style="111" customWidth="1"/>
    <col min="3051" max="3051" width="15.6640625" style="111" customWidth="1"/>
    <col min="3052" max="3052" width="1.1640625" style="111" customWidth="1"/>
    <col min="3053" max="3053" width="1.5" style="111" customWidth="1"/>
    <col min="3054" max="3054" width="15.6640625" style="111" customWidth="1"/>
    <col min="3055" max="3055" width="1.1640625" style="111" customWidth="1"/>
    <col min="3056" max="3056" width="15.6640625" style="111" customWidth="1"/>
    <col min="3057" max="3057" width="1.5" style="111" customWidth="1"/>
    <col min="3058" max="3058" width="15.6640625" style="111" customWidth="1"/>
    <col min="3059" max="3059" width="1.33203125" style="111" customWidth="1"/>
    <col min="3060" max="3060" width="15.6640625" style="111" customWidth="1"/>
    <col min="3061" max="3061" width="1.33203125" style="111" customWidth="1"/>
    <col min="3062" max="3062" width="15.6640625" style="111" customWidth="1"/>
    <col min="3063" max="3063" width="3.6640625" style="111" customWidth="1"/>
    <col min="3064" max="3073" width="0" style="111" hidden="1" customWidth="1"/>
    <col min="3074" max="3302" width="8.83203125" style="111"/>
    <col min="3303" max="3303" width="0.83203125" style="111" customWidth="1"/>
    <col min="3304" max="3304" width="57.6640625" style="111" customWidth="1"/>
    <col min="3305" max="3305" width="15.6640625" style="111" customWidth="1"/>
    <col min="3306" max="3306" width="2.1640625" style="111" customWidth="1"/>
    <col min="3307" max="3307" width="15.6640625" style="111" customWidth="1"/>
    <col min="3308" max="3308" width="1.1640625" style="111" customWidth="1"/>
    <col min="3309" max="3309" width="1.5" style="111" customWidth="1"/>
    <col min="3310" max="3310" width="15.6640625" style="111" customWidth="1"/>
    <col min="3311" max="3311" width="1.1640625" style="111" customWidth="1"/>
    <col min="3312" max="3312" width="15.6640625" style="111" customWidth="1"/>
    <col min="3313" max="3313" width="1.5" style="111" customWidth="1"/>
    <col min="3314" max="3314" width="15.6640625" style="111" customWidth="1"/>
    <col min="3315" max="3315" width="1.33203125" style="111" customWidth="1"/>
    <col min="3316" max="3316" width="15.6640625" style="111" customWidth="1"/>
    <col min="3317" max="3317" width="1.33203125" style="111" customWidth="1"/>
    <col min="3318" max="3318" width="15.6640625" style="111" customWidth="1"/>
    <col min="3319" max="3319" width="3.6640625" style="111" customWidth="1"/>
    <col min="3320" max="3329" width="0" style="111" hidden="1" customWidth="1"/>
    <col min="3330" max="3558" width="8.83203125" style="111"/>
    <col min="3559" max="3559" width="0.83203125" style="111" customWidth="1"/>
    <col min="3560" max="3560" width="57.6640625" style="111" customWidth="1"/>
    <col min="3561" max="3561" width="15.6640625" style="111" customWidth="1"/>
    <col min="3562" max="3562" width="2.1640625" style="111" customWidth="1"/>
    <col min="3563" max="3563" width="15.6640625" style="111" customWidth="1"/>
    <col min="3564" max="3564" width="1.1640625" style="111" customWidth="1"/>
    <col min="3565" max="3565" width="1.5" style="111" customWidth="1"/>
    <col min="3566" max="3566" width="15.6640625" style="111" customWidth="1"/>
    <col min="3567" max="3567" width="1.1640625" style="111" customWidth="1"/>
    <col min="3568" max="3568" width="15.6640625" style="111" customWidth="1"/>
    <col min="3569" max="3569" width="1.5" style="111" customWidth="1"/>
    <col min="3570" max="3570" width="15.6640625" style="111" customWidth="1"/>
    <col min="3571" max="3571" width="1.33203125" style="111" customWidth="1"/>
    <col min="3572" max="3572" width="15.6640625" style="111" customWidth="1"/>
    <col min="3573" max="3573" width="1.33203125" style="111" customWidth="1"/>
    <col min="3574" max="3574" width="15.6640625" style="111" customWidth="1"/>
    <col min="3575" max="3575" width="3.6640625" style="111" customWidth="1"/>
    <col min="3576" max="3585" width="0" style="111" hidden="1" customWidth="1"/>
    <col min="3586" max="3814" width="8.83203125" style="111"/>
    <col min="3815" max="3815" width="0.83203125" style="111" customWidth="1"/>
    <col min="3816" max="3816" width="57.6640625" style="111" customWidth="1"/>
    <col min="3817" max="3817" width="15.6640625" style="111" customWidth="1"/>
    <col min="3818" max="3818" width="2.1640625" style="111" customWidth="1"/>
    <col min="3819" max="3819" width="15.6640625" style="111" customWidth="1"/>
    <col min="3820" max="3820" width="1.1640625" style="111" customWidth="1"/>
    <col min="3821" max="3821" width="1.5" style="111" customWidth="1"/>
    <col min="3822" max="3822" width="15.6640625" style="111" customWidth="1"/>
    <col min="3823" max="3823" width="1.1640625" style="111" customWidth="1"/>
    <col min="3824" max="3824" width="15.6640625" style="111" customWidth="1"/>
    <col min="3825" max="3825" width="1.5" style="111" customWidth="1"/>
    <col min="3826" max="3826" width="15.6640625" style="111" customWidth="1"/>
    <col min="3827" max="3827" width="1.33203125" style="111" customWidth="1"/>
    <col min="3828" max="3828" width="15.6640625" style="111" customWidth="1"/>
    <col min="3829" max="3829" width="1.33203125" style="111" customWidth="1"/>
    <col min="3830" max="3830" width="15.6640625" style="111" customWidth="1"/>
    <col min="3831" max="3831" width="3.6640625" style="111" customWidth="1"/>
    <col min="3832" max="3841" width="0" style="111" hidden="1" customWidth="1"/>
    <col min="3842" max="4070" width="8.83203125" style="111"/>
    <col min="4071" max="4071" width="0.83203125" style="111" customWidth="1"/>
    <col min="4072" max="4072" width="57.6640625" style="111" customWidth="1"/>
    <col min="4073" max="4073" width="15.6640625" style="111" customWidth="1"/>
    <col min="4074" max="4074" width="2.1640625" style="111" customWidth="1"/>
    <col min="4075" max="4075" width="15.6640625" style="111" customWidth="1"/>
    <col min="4076" max="4076" width="1.1640625" style="111" customWidth="1"/>
    <col min="4077" max="4077" width="1.5" style="111" customWidth="1"/>
    <col min="4078" max="4078" width="15.6640625" style="111" customWidth="1"/>
    <col min="4079" max="4079" width="1.1640625" style="111" customWidth="1"/>
    <col min="4080" max="4080" width="15.6640625" style="111" customWidth="1"/>
    <col min="4081" max="4081" width="1.5" style="111" customWidth="1"/>
    <col min="4082" max="4082" width="15.6640625" style="111" customWidth="1"/>
    <col min="4083" max="4083" width="1.33203125" style="111" customWidth="1"/>
    <col min="4084" max="4084" width="15.6640625" style="111" customWidth="1"/>
    <col min="4085" max="4085" width="1.33203125" style="111" customWidth="1"/>
    <col min="4086" max="4086" width="15.6640625" style="111" customWidth="1"/>
    <col min="4087" max="4087" width="3.6640625" style="111" customWidth="1"/>
    <col min="4088" max="4097" width="0" style="111" hidden="1" customWidth="1"/>
    <col min="4098" max="4326" width="8.83203125" style="111"/>
    <col min="4327" max="4327" width="0.83203125" style="111" customWidth="1"/>
    <col min="4328" max="4328" width="57.6640625" style="111" customWidth="1"/>
    <col min="4329" max="4329" width="15.6640625" style="111" customWidth="1"/>
    <col min="4330" max="4330" width="2.1640625" style="111" customWidth="1"/>
    <col min="4331" max="4331" width="15.6640625" style="111" customWidth="1"/>
    <col min="4332" max="4332" width="1.1640625" style="111" customWidth="1"/>
    <col min="4333" max="4333" width="1.5" style="111" customWidth="1"/>
    <col min="4334" max="4334" width="15.6640625" style="111" customWidth="1"/>
    <col min="4335" max="4335" width="1.1640625" style="111" customWidth="1"/>
    <col min="4336" max="4336" width="15.6640625" style="111" customWidth="1"/>
    <col min="4337" max="4337" width="1.5" style="111" customWidth="1"/>
    <col min="4338" max="4338" width="15.6640625" style="111" customWidth="1"/>
    <col min="4339" max="4339" width="1.33203125" style="111" customWidth="1"/>
    <col min="4340" max="4340" width="15.6640625" style="111" customWidth="1"/>
    <col min="4341" max="4341" width="1.33203125" style="111" customWidth="1"/>
    <col min="4342" max="4342" width="15.6640625" style="111" customWidth="1"/>
    <col min="4343" max="4343" width="3.6640625" style="111" customWidth="1"/>
    <col min="4344" max="4353" width="0" style="111" hidden="1" customWidth="1"/>
    <col min="4354" max="4582" width="8.83203125" style="111"/>
    <col min="4583" max="4583" width="0.83203125" style="111" customWidth="1"/>
    <col min="4584" max="4584" width="57.6640625" style="111" customWidth="1"/>
    <col min="4585" max="4585" width="15.6640625" style="111" customWidth="1"/>
    <col min="4586" max="4586" width="2.1640625" style="111" customWidth="1"/>
    <col min="4587" max="4587" width="15.6640625" style="111" customWidth="1"/>
    <col min="4588" max="4588" width="1.1640625" style="111" customWidth="1"/>
    <col min="4589" max="4589" width="1.5" style="111" customWidth="1"/>
    <col min="4590" max="4590" width="15.6640625" style="111" customWidth="1"/>
    <col min="4591" max="4591" width="1.1640625" style="111" customWidth="1"/>
    <col min="4592" max="4592" width="15.6640625" style="111" customWidth="1"/>
    <col min="4593" max="4593" width="1.5" style="111" customWidth="1"/>
    <col min="4594" max="4594" width="15.6640625" style="111" customWidth="1"/>
    <col min="4595" max="4595" width="1.33203125" style="111" customWidth="1"/>
    <col min="4596" max="4596" width="15.6640625" style="111" customWidth="1"/>
    <col min="4597" max="4597" width="1.33203125" style="111" customWidth="1"/>
    <col min="4598" max="4598" width="15.6640625" style="111" customWidth="1"/>
    <col min="4599" max="4599" width="3.6640625" style="111" customWidth="1"/>
    <col min="4600" max="4609" width="0" style="111" hidden="1" customWidth="1"/>
    <col min="4610" max="4838" width="8.83203125" style="111"/>
    <col min="4839" max="4839" width="0.83203125" style="111" customWidth="1"/>
    <col min="4840" max="4840" width="57.6640625" style="111" customWidth="1"/>
    <col min="4841" max="4841" width="15.6640625" style="111" customWidth="1"/>
    <col min="4842" max="4842" width="2.1640625" style="111" customWidth="1"/>
    <col min="4843" max="4843" width="15.6640625" style="111" customWidth="1"/>
    <col min="4844" max="4844" width="1.1640625" style="111" customWidth="1"/>
    <col min="4845" max="4845" width="1.5" style="111" customWidth="1"/>
    <col min="4846" max="4846" width="15.6640625" style="111" customWidth="1"/>
    <col min="4847" max="4847" width="1.1640625" style="111" customWidth="1"/>
    <col min="4848" max="4848" width="15.6640625" style="111" customWidth="1"/>
    <col min="4849" max="4849" width="1.5" style="111" customWidth="1"/>
    <col min="4850" max="4850" width="15.6640625" style="111" customWidth="1"/>
    <col min="4851" max="4851" width="1.33203125" style="111" customWidth="1"/>
    <col min="4852" max="4852" width="15.6640625" style="111" customWidth="1"/>
    <col min="4853" max="4853" width="1.33203125" style="111" customWidth="1"/>
    <col min="4854" max="4854" width="15.6640625" style="111" customWidth="1"/>
    <col min="4855" max="4855" width="3.6640625" style="111" customWidth="1"/>
    <col min="4856" max="4865" width="0" style="111" hidden="1" customWidth="1"/>
    <col min="4866" max="5094" width="8.83203125" style="111"/>
    <col min="5095" max="5095" width="0.83203125" style="111" customWidth="1"/>
    <col min="5096" max="5096" width="57.6640625" style="111" customWidth="1"/>
    <col min="5097" max="5097" width="15.6640625" style="111" customWidth="1"/>
    <col min="5098" max="5098" width="2.1640625" style="111" customWidth="1"/>
    <col min="5099" max="5099" width="15.6640625" style="111" customWidth="1"/>
    <col min="5100" max="5100" width="1.1640625" style="111" customWidth="1"/>
    <col min="5101" max="5101" width="1.5" style="111" customWidth="1"/>
    <col min="5102" max="5102" width="15.6640625" style="111" customWidth="1"/>
    <col min="5103" max="5103" width="1.1640625" style="111" customWidth="1"/>
    <col min="5104" max="5104" width="15.6640625" style="111" customWidth="1"/>
    <col min="5105" max="5105" width="1.5" style="111" customWidth="1"/>
    <col min="5106" max="5106" width="15.6640625" style="111" customWidth="1"/>
    <col min="5107" max="5107" width="1.33203125" style="111" customWidth="1"/>
    <col min="5108" max="5108" width="15.6640625" style="111" customWidth="1"/>
    <col min="5109" max="5109" width="1.33203125" style="111" customWidth="1"/>
    <col min="5110" max="5110" width="15.6640625" style="111" customWidth="1"/>
    <col min="5111" max="5111" width="3.6640625" style="111" customWidth="1"/>
    <col min="5112" max="5121" width="0" style="111" hidden="1" customWidth="1"/>
    <col min="5122" max="5350" width="8.83203125" style="111"/>
    <col min="5351" max="5351" width="0.83203125" style="111" customWidth="1"/>
    <col min="5352" max="5352" width="57.6640625" style="111" customWidth="1"/>
    <col min="5353" max="5353" width="15.6640625" style="111" customWidth="1"/>
    <col min="5354" max="5354" width="2.1640625" style="111" customWidth="1"/>
    <col min="5355" max="5355" width="15.6640625" style="111" customWidth="1"/>
    <col min="5356" max="5356" width="1.1640625" style="111" customWidth="1"/>
    <col min="5357" max="5357" width="1.5" style="111" customWidth="1"/>
    <col min="5358" max="5358" width="15.6640625" style="111" customWidth="1"/>
    <col min="5359" max="5359" width="1.1640625" style="111" customWidth="1"/>
    <col min="5360" max="5360" width="15.6640625" style="111" customWidth="1"/>
    <col min="5361" max="5361" width="1.5" style="111" customWidth="1"/>
    <col min="5362" max="5362" width="15.6640625" style="111" customWidth="1"/>
    <col min="5363" max="5363" width="1.33203125" style="111" customWidth="1"/>
    <col min="5364" max="5364" width="15.6640625" style="111" customWidth="1"/>
    <col min="5365" max="5365" width="1.33203125" style="111" customWidth="1"/>
    <col min="5366" max="5366" width="15.6640625" style="111" customWidth="1"/>
    <col min="5367" max="5367" width="3.6640625" style="111" customWidth="1"/>
    <col min="5368" max="5377" width="0" style="111" hidden="1" customWidth="1"/>
    <col min="5378" max="5606" width="8.83203125" style="111"/>
    <col min="5607" max="5607" width="0.83203125" style="111" customWidth="1"/>
    <col min="5608" max="5608" width="57.6640625" style="111" customWidth="1"/>
    <col min="5609" max="5609" width="15.6640625" style="111" customWidth="1"/>
    <col min="5610" max="5610" width="2.1640625" style="111" customWidth="1"/>
    <col min="5611" max="5611" width="15.6640625" style="111" customWidth="1"/>
    <col min="5612" max="5612" width="1.1640625" style="111" customWidth="1"/>
    <col min="5613" max="5613" width="1.5" style="111" customWidth="1"/>
    <col min="5614" max="5614" width="15.6640625" style="111" customWidth="1"/>
    <col min="5615" max="5615" width="1.1640625" style="111" customWidth="1"/>
    <col min="5616" max="5616" width="15.6640625" style="111" customWidth="1"/>
    <col min="5617" max="5617" width="1.5" style="111" customWidth="1"/>
    <col min="5618" max="5618" width="15.6640625" style="111" customWidth="1"/>
    <col min="5619" max="5619" width="1.33203125" style="111" customWidth="1"/>
    <col min="5620" max="5620" width="15.6640625" style="111" customWidth="1"/>
    <col min="5621" max="5621" width="1.33203125" style="111" customWidth="1"/>
    <col min="5622" max="5622" width="15.6640625" style="111" customWidth="1"/>
    <col min="5623" max="5623" width="3.6640625" style="111" customWidth="1"/>
    <col min="5624" max="5633" width="0" style="111" hidden="1" customWidth="1"/>
    <col min="5634" max="5862" width="8.83203125" style="111"/>
    <col min="5863" max="5863" width="0.83203125" style="111" customWidth="1"/>
    <col min="5864" max="5864" width="57.6640625" style="111" customWidth="1"/>
    <col min="5865" max="5865" width="15.6640625" style="111" customWidth="1"/>
    <col min="5866" max="5866" width="2.1640625" style="111" customWidth="1"/>
    <col min="5867" max="5867" width="15.6640625" style="111" customWidth="1"/>
    <col min="5868" max="5868" width="1.1640625" style="111" customWidth="1"/>
    <col min="5869" max="5869" width="1.5" style="111" customWidth="1"/>
    <col min="5870" max="5870" width="15.6640625" style="111" customWidth="1"/>
    <col min="5871" max="5871" width="1.1640625" style="111" customWidth="1"/>
    <col min="5872" max="5872" width="15.6640625" style="111" customWidth="1"/>
    <col min="5873" max="5873" width="1.5" style="111" customWidth="1"/>
    <col min="5874" max="5874" width="15.6640625" style="111" customWidth="1"/>
    <col min="5875" max="5875" width="1.33203125" style="111" customWidth="1"/>
    <col min="5876" max="5876" width="15.6640625" style="111" customWidth="1"/>
    <col min="5877" max="5877" width="1.33203125" style="111" customWidth="1"/>
    <col min="5878" max="5878" width="15.6640625" style="111" customWidth="1"/>
    <col min="5879" max="5879" width="3.6640625" style="111" customWidth="1"/>
    <col min="5880" max="5889" width="0" style="111" hidden="1" customWidth="1"/>
    <col min="5890" max="6118" width="8.83203125" style="111"/>
    <col min="6119" max="6119" width="0.83203125" style="111" customWidth="1"/>
    <col min="6120" max="6120" width="57.6640625" style="111" customWidth="1"/>
    <col min="6121" max="6121" width="15.6640625" style="111" customWidth="1"/>
    <col min="6122" max="6122" width="2.1640625" style="111" customWidth="1"/>
    <col min="6123" max="6123" width="15.6640625" style="111" customWidth="1"/>
    <col min="6124" max="6124" width="1.1640625" style="111" customWidth="1"/>
    <col min="6125" max="6125" width="1.5" style="111" customWidth="1"/>
    <col min="6126" max="6126" width="15.6640625" style="111" customWidth="1"/>
    <col min="6127" max="6127" width="1.1640625" style="111" customWidth="1"/>
    <col min="6128" max="6128" width="15.6640625" style="111" customWidth="1"/>
    <col min="6129" max="6129" width="1.5" style="111" customWidth="1"/>
    <col min="6130" max="6130" width="15.6640625" style="111" customWidth="1"/>
    <col min="6131" max="6131" width="1.33203125" style="111" customWidth="1"/>
    <col min="6132" max="6132" width="15.6640625" style="111" customWidth="1"/>
    <col min="6133" max="6133" width="1.33203125" style="111" customWidth="1"/>
    <col min="6134" max="6134" width="15.6640625" style="111" customWidth="1"/>
    <col min="6135" max="6135" width="3.6640625" style="111" customWidth="1"/>
    <col min="6136" max="6145" width="0" style="111" hidden="1" customWidth="1"/>
    <col min="6146" max="6374" width="8.83203125" style="111"/>
    <col min="6375" max="6375" width="0.83203125" style="111" customWidth="1"/>
    <col min="6376" max="6376" width="57.6640625" style="111" customWidth="1"/>
    <col min="6377" max="6377" width="15.6640625" style="111" customWidth="1"/>
    <col min="6378" max="6378" width="2.1640625" style="111" customWidth="1"/>
    <col min="6379" max="6379" width="15.6640625" style="111" customWidth="1"/>
    <col min="6380" max="6380" width="1.1640625" style="111" customWidth="1"/>
    <col min="6381" max="6381" width="1.5" style="111" customWidth="1"/>
    <col min="6382" max="6382" width="15.6640625" style="111" customWidth="1"/>
    <col min="6383" max="6383" width="1.1640625" style="111" customWidth="1"/>
    <col min="6384" max="6384" width="15.6640625" style="111" customWidth="1"/>
    <col min="6385" max="6385" width="1.5" style="111" customWidth="1"/>
    <col min="6386" max="6386" width="15.6640625" style="111" customWidth="1"/>
    <col min="6387" max="6387" width="1.33203125" style="111" customWidth="1"/>
    <col min="6388" max="6388" width="15.6640625" style="111" customWidth="1"/>
    <col min="6389" max="6389" width="1.33203125" style="111" customWidth="1"/>
    <col min="6390" max="6390" width="15.6640625" style="111" customWidth="1"/>
    <col min="6391" max="6391" width="3.6640625" style="111" customWidth="1"/>
    <col min="6392" max="6401" width="0" style="111" hidden="1" customWidth="1"/>
    <col min="6402" max="6630" width="8.83203125" style="111"/>
    <col min="6631" max="6631" width="0.83203125" style="111" customWidth="1"/>
    <col min="6632" max="6632" width="57.6640625" style="111" customWidth="1"/>
    <col min="6633" max="6633" width="15.6640625" style="111" customWidth="1"/>
    <col min="6634" max="6634" width="2.1640625" style="111" customWidth="1"/>
    <col min="6635" max="6635" width="15.6640625" style="111" customWidth="1"/>
    <col min="6636" max="6636" width="1.1640625" style="111" customWidth="1"/>
    <col min="6637" max="6637" width="1.5" style="111" customWidth="1"/>
    <col min="6638" max="6638" width="15.6640625" style="111" customWidth="1"/>
    <col min="6639" max="6639" width="1.1640625" style="111" customWidth="1"/>
    <col min="6640" max="6640" width="15.6640625" style="111" customWidth="1"/>
    <col min="6641" max="6641" width="1.5" style="111" customWidth="1"/>
    <col min="6642" max="6642" width="15.6640625" style="111" customWidth="1"/>
    <col min="6643" max="6643" width="1.33203125" style="111" customWidth="1"/>
    <col min="6644" max="6644" width="15.6640625" style="111" customWidth="1"/>
    <col min="6645" max="6645" width="1.33203125" style="111" customWidth="1"/>
    <col min="6646" max="6646" width="15.6640625" style="111" customWidth="1"/>
    <col min="6647" max="6647" width="3.6640625" style="111" customWidth="1"/>
    <col min="6648" max="6657" width="0" style="111" hidden="1" customWidth="1"/>
    <col min="6658" max="6886" width="8.83203125" style="111"/>
    <col min="6887" max="6887" width="0.83203125" style="111" customWidth="1"/>
    <col min="6888" max="6888" width="57.6640625" style="111" customWidth="1"/>
    <col min="6889" max="6889" width="15.6640625" style="111" customWidth="1"/>
    <col min="6890" max="6890" width="2.1640625" style="111" customWidth="1"/>
    <col min="6891" max="6891" width="15.6640625" style="111" customWidth="1"/>
    <col min="6892" max="6892" width="1.1640625" style="111" customWidth="1"/>
    <col min="6893" max="6893" width="1.5" style="111" customWidth="1"/>
    <col min="6894" max="6894" width="15.6640625" style="111" customWidth="1"/>
    <col min="6895" max="6895" width="1.1640625" style="111" customWidth="1"/>
    <col min="6896" max="6896" width="15.6640625" style="111" customWidth="1"/>
    <col min="6897" max="6897" width="1.5" style="111" customWidth="1"/>
    <col min="6898" max="6898" width="15.6640625" style="111" customWidth="1"/>
    <col min="6899" max="6899" width="1.33203125" style="111" customWidth="1"/>
    <col min="6900" max="6900" width="15.6640625" style="111" customWidth="1"/>
    <col min="6901" max="6901" width="1.33203125" style="111" customWidth="1"/>
    <col min="6902" max="6902" width="15.6640625" style="111" customWidth="1"/>
    <col min="6903" max="6903" width="3.6640625" style="111" customWidth="1"/>
    <col min="6904" max="6913" width="0" style="111" hidden="1" customWidth="1"/>
    <col min="6914" max="7142" width="8.83203125" style="111"/>
    <col min="7143" max="7143" width="0.83203125" style="111" customWidth="1"/>
    <col min="7144" max="7144" width="57.6640625" style="111" customWidth="1"/>
    <col min="7145" max="7145" width="15.6640625" style="111" customWidth="1"/>
    <col min="7146" max="7146" width="2.1640625" style="111" customWidth="1"/>
    <col min="7147" max="7147" width="15.6640625" style="111" customWidth="1"/>
    <col min="7148" max="7148" width="1.1640625" style="111" customWidth="1"/>
    <col min="7149" max="7149" width="1.5" style="111" customWidth="1"/>
    <col min="7150" max="7150" width="15.6640625" style="111" customWidth="1"/>
    <col min="7151" max="7151" width="1.1640625" style="111" customWidth="1"/>
    <col min="7152" max="7152" width="15.6640625" style="111" customWidth="1"/>
    <col min="7153" max="7153" width="1.5" style="111" customWidth="1"/>
    <col min="7154" max="7154" width="15.6640625" style="111" customWidth="1"/>
    <col min="7155" max="7155" width="1.33203125" style="111" customWidth="1"/>
    <col min="7156" max="7156" width="15.6640625" style="111" customWidth="1"/>
    <col min="7157" max="7157" width="1.33203125" style="111" customWidth="1"/>
    <col min="7158" max="7158" width="15.6640625" style="111" customWidth="1"/>
    <col min="7159" max="7159" width="3.6640625" style="111" customWidth="1"/>
    <col min="7160" max="7169" width="0" style="111" hidden="1" customWidth="1"/>
    <col min="7170" max="7398" width="8.83203125" style="111"/>
    <col min="7399" max="7399" width="0.83203125" style="111" customWidth="1"/>
    <col min="7400" max="7400" width="57.6640625" style="111" customWidth="1"/>
    <col min="7401" max="7401" width="15.6640625" style="111" customWidth="1"/>
    <col min="7402" max="7402" width="2.1640625" style="111" customWidth="1"/>
    <col min="7403" max="7403" width="15.6640625" style="111" customWidth="1"/>
    <col min="7404" max="7404" width="1.1640625" style="111" customWidth="1"/>
    <col min="7405" max="7405" width="1.5" style="111" customWidth="1"/>
    <col min="7406" max="7406" width="15.6640625" style="111" customWidth="1"/>
    <col min="7407" max="7407" width="1.1640625" style="111" customWidth="1"/>
    <col min="7408" max="7408" width="15.6640625" style="111" customWidth="1"/>
    <col min="7409" max="7409" width="1.5" style="111" customWidth="1"/>
    <col min="7410" max="7410" width="15.6640625" style="111" customWidth="1"/>
    <col min="7411" max="7411" width="1.33203125" style="111" customWidth="1"/>
    <col min="7412" max="7412" width="15.6640625" style="111" customWidth="1"/>
    <col min="7413" max="7413" width="1.33203125" style="111" customWidth="1"/>
    <col min="7414" max="7414" width="15.6640625" style="111" customWidth="1"/>
    <col min="7415" max="7415" width="3.6640625" style="111" customWidth="1"/>
    <col min="7416" max="7425" width="0" style="111" hidden="1" customWidth="1"/>
    <col min="7426" max="7654" width="8.83203125" style="111"/>
    <col min="7655" max="7655" width="0.83203125" style="111" customWidth="1"/>
    <col min="7656" max="7656" width="57.6640625" style="111" customWidth="1"/>
    <col min="7657" max="7657" width="15.6640625" style="111" customWidth="1"/>
    <col min="7658" max="7658" width="2.1640625" style="111" customWidth="1"/>
    <col min="7659" max="7659" width="15.6640625" style="111" customWidth="1"/>
    <col min="7660" max="7660" width="1.1640625" style="111" customWidth="1"/>
    <col min="7661" max="7661" width="1.5" style="111" customWidth="1"/>
    <col min="7662" max="7662" width="15.6640625" style="111" customWidth="1"/>
    <col min="7663" max="7663" width="1.1640625" style="111" customWidth="1"/>
    <col min="7664" max="7664" width="15.6640625" style="111" customWidth="1"/>
    <col min="7665" max="7665" width="1.5" style="111" customWidth="1"/>
    <col min="7666" max="7666" width="15.6640625" style="111" customWidth="1"/>
    <col min="7667" max="7667" width="1.33203125" style="111" customWidth="1"/>
    <col min="7668" max="7668" width="15.6640625" style="111" customWidth="1"/>
    <col min="7669" max="7669" width="1.33203125" style="111" customWidth="1"/>
    <col min="7670" max="7670" width="15.6640625" style="111" customWidth="1"/>
    <col min="7671" max="7671" width="3.6640625" style="111" customWidth="1"/>
    <col min="7672" max="7681" width="0" style="111" hidden="1" customWidth="1"/>
    <col min="7682" max="7910" width="8.83203125" style="111"/>
    <col min="7911" max="7911" width="0.83203125" style="111" customWidth="1"/>
    <col min="7912" max="7912" width="57.6640625" style="111" customWidth="1"/>
    <col min="7913" max="7913" width="15.6640625" style="111" customWidth="1"/>
    <col min="7914" max="7914" width="2.1640625" style="111" customWidth="1"/>
    <col min="7915" max="7915" width="15.6640625" style="111" customWidth="1"/>
    <col min="7916" max="7916" width="1.1640625" style="111" customWidth="1"/>
    <col min="7917" max="7917" width="1.5" style="111" customWidth="1"/>
    <col min="7918" max="7918" width="15.6640625" style="111" customWidth="1"/>
    <col min="7919" max="7919" width="1.1640625" style="111" customWidth="1"/>
    <col min="7920" max="7920" width="15.6640625" style="111" customWidth="1"/>
    <col min="7921" max="7921" width="1.5" style="111" customWidth="1"/>
    <col min="7922" max="7922" width="15.6640625" style="111" customWidth="1"/>
    <col min="7923" max="7923" width="1.33203125" style="111" customWidth="1"/>
    <col min="7924" max="7924" width="15.6640625" style="111" customWidth="1"/>
    <col min="7925" max="7925" width="1.33203125" style="111" customWidth="1"/>
    <col min="7926" max="7926" width="15.6640625" style="111" customWidth="1"/>
    <col min="7927" max="7927" width="3.6640625" style="111" customWidth="1"/>
    <col min="7928" max="7937" width="0" style="111" hidden="1" customWidth="1"/>
    <col min="7938" max="8166" width="8.83203125" style="111"/>
    <col min="8167" max="8167" width="0.83203125" style="111" customWidth="1"/>
    <col min="8168" max="8168" width="57.6640625" style="111" customWidth="1"/>
    <col min="8169" max="8169" width="15.6640625" style="111" customWidth="1"/>
    <col min="8170" max="8170" width="2.1640625" style="111" customWidth="1"/>
    <col min="8171" max="8171" width="15.6640625" style="111" customWidth="1"/>
    <col min="8172" max="8172" width="1.1640625" style="111" customWidth="1"/>
    <col min="8173" max="8173" width="1.5" style="111" customWidth="1"/>
    <col min="8174" max="8174" width="15.6640625" style="111" customWidth="1"/>
    <col min="8175" max="8175" width="1.1640625" style="111" customWidth="1"/>
    <col min="8176" max="8176" width="15.6640625" style="111" customWidth="1"/>
    <col min="8177" max="8177" width="1.5" style="111" customWidth="1"/>
    <col min="8178" max="8178" width="15.6640625" style="111" customWidth="1"/>
    <col min="8179" max="8179" width="1.33203125" style="111" customWidth="1"/>
    <col min="8180" max="8180" width="15.6640625" style="111" customWidth="1"/>
    <col min="8181" max="8181" width="1.33203125" style="111" customWidth="1"/>
    <col min="8182" max="8182" width="15.6640625" style="111" customWidth="1"/>
    <col min="8183" max="8183" width="3.6640625" style="111" customWidth="1"/>
    <col min="8184" max="8193" width="0" style="111" hidden="1" customWidth="1"/>
    <col min="8194" max="8422" width="8.83203125" style="111"/>
    <col min="8423" max="8423" width="0.83203125" style="111" customWidth="1"/>
    <col min="8424" max="8424" width="57.6640625" style="111" customWidth="1"/>
    <col min="8425" max="8425" width="15.6640625" style="111" customWidth="1"/>
    <col min="8426" max="8426" width="2.1640625" style="111" customWidth="1"/>
    <col min="8427" max="8427" width="15.6640625" style="111" customWidth="1"/>
    <col min="8428" max="8428" width="1.1640625" style="111" customWidth="1"/>
    <col min="8429" max="8429" width="1.5" style="111" customWidth="1"/>
    <col min="8430" max="8430" width="15.6640625" style="111" customWidth="1"/>
    <col min="8431" max="8431" width="1.1640625" style="111" customWidth="1"/>
    <col min="8432" max="8432" width="15.6640625" style="111" customWidth="1"/>
    <col min="8433" max="8433" width="1.5" style="111" customWidth="1"/>
    <col min="8434" max="8434" width="15.6640625" style="111" customWidth="1"/>
    <col min="8435" max="8435" width="1.33203125" style="111" customWidth="1"/>
    <col min="8436" max="8436" width="15.6640625" style="111" customWidth="1"/>
    <col min="8437" max="8437" width="1.33203125" style="111" customWidth="1"/>
    <col min="8438" max="8438" width="15.6640625" style="111" customWidth="1"/>
    <col min="8439" max="8439" width="3.6640625" style="111" customWidth="1"/>
    <col min="8440" max="8449" width="0" style="111" hidden="1" customWidth="1"/>
    <col min="8450" max="8678" width="8.83203125" style="111"/>
    <col min="8679" max="8679" width="0.83203125" style="111" customWidth="1"/>
    <col min="8680" max="8680" width="57.6640625" style="111" customWidth="1"/>
    <col min="8681" max="8681" width="15.6640625" style="111" customWidth="1"/>
    <col min="8682" max="8682" width="2.1640625" style="111" customWidth="1"/>
    <col min="8683" max="8683" width="15.6640625" style="111" customWidth="1"/>
    <col min="8684" max="8684" width="1.1640625" style="111" customWidth="1"/>
    <col min="8685" max="8685" width="1.5" style="111" customWidth="1"/>
    <col min="8686" max="8686" width="15.6640625" style="111" customWidth="1"/>
    <col min="8687" max="8687" width="1.1640625" style="111" customWidth="1"/>
    <col min="8688" max="8688" width="15.6640625" style="111" customWidth="1"/>
    <col min="8689" max="8689" width="1.5" style="111" customWidth="1"/>
    <col min="8690" max="8690" width="15.6640625" style="111" customWidth="1"/>
    <col min="8691" max="8691" width="1.33203125" style="111" customWidth="1"/>
    <col min="8692" max="8692" width="15.6640625" style="111" customWidth="1"/>
    <col min="8693" max="8693" width="1.33203125" style="111" customWidth="1"/>
    <col min="8694" max="8694" width="15.6640625" style="111" customWidth="1"/>
    <col min="8695" max="8695" width="3.6640625" style="111" customWidth="1"/>
    <col min="8696" max="8705" width="0" style="111" hidden="1" customWidth="1"/>
    <col min="8706" max="8934" width="8.83203125" style="111"/>
    <col min="8935" max="8935" width="0.83203125" style="111" customWidth="1"/>
    <col min="8936" max="8936" width="57.6640625" style="111" customWidth="1"/>
    <col min="8937" max="8937" width="15.6640625" style="111" customWidth="1"/>
    <col min="8938" max="8938" width="2.1640625" style="111" customWidth="1"/>
    <col min="8939" max="8939" width="15.6640625" style="111" customWidth="1"/>
    <col min="8940" max="8940" width="1.1640625" style="111" customWidth="1"/>
    <col min="8941" max="8941" width="1.5" style="111" customWidth="1"/>
    <col min="8942" max="8942" width="15.6640625" style="111" customWidth="1"/>
    <col min="8943" max="8943" width="1.1640625" style="111" customWidth="1"/>
    <col min="8944" max="8944" width="15.6640625" style="111" customWidth="1"/>
    <col min="8945" max="8945" width="1.5" style="111" customWidth="1"/>
    <col min="8946" max="8946" width="15.6640625" style="111" customWidth="1"/>
    <col min="8947" max="8947" width="1.33203125" style="111" customWidth="1"/>
    <col min="8948" max="8948" width="15.6640625" style="111" customWidth="1"/>
    <col min="8949" max="8949" width="1.33203125" style="111" customWidth="1"/>
    <col min="8950" max="8950" width="15.6640625" style="111" customWidth="1"/>
    <col min="8951" max="8951" width="3.6640625" style="111" customWidth="1"/>
    <col min="8952" max="8961" width="0" style="111" hidden="1" customWidth="1"/>
    <col min="8962" max="9190" width="8.83203125" style="111"/>
    <col min="9191" max="9191" width="0.83203125" style="111" customWidth="1"/>
    <col min="9192" max="9192" width="57.6640625" style="111" customWidth="1"/>
    <col min="9193" max="9193" width="15.6640625" style="111" customWidth="1"/>
    <col min="9194" max="9194" width="2.1640625" style="111" customWidth="1"/>
    <col min="9195" max="9195" width="15.6640625" style="111" customWidth="1"/>
    <col min="9196" max="9196" width="1.1640625" style="111" customWidth="1"/>
    <col min="9197" max="9197" width="1.5" style="111" customWidth="1"/>
    <col min="9198" max="9198" width="15.6640625" style="111" customWidth="1"/>
    <col min="9199" max="9199" width="1.1640625" style="111" customWidth="1"/>
    <col min="9200" max="9200" width="15.6640625" style="111" customWidth="1"/>
    <col min="9201" max="9201" width="1.5" style="111" customWidth="1"/>
    <col min="9202" max="9202" width="15.6640625" style="111" customWidth="1"/>
    <col min="9203" max="9203" width="1.33203125" style="111" customWidth="1"/>
    <col min="9204" max="9204" width="15.6640625" style="111" customWidth="1"/>
    <col min="9205" max="9205" width="1.33203125" style="111" customWidth="1"/>
    <col min="9206" max="9206" width="15.6640625" style="111" customWidth="1"/>
    <col min="9207" max="9207" width="3.6640625" style="111" customWidth="1"/>
    <col min="9208" max="9217" width="0" style="111" hidden="1" customWidth="1"/>
    <col min="9218" max="9446" width="8.83203125" style="111"/>
    <col min="9447" max="9447" width="0.83203125" style="111" customWidth="1"/>
    <col min="9448" max="9448" width="57.6640625" style="111" customWidth="1"/>
    <col min="9449" max="9449" width="15.6640625" style="111" customWidth="1"/>
    <col min="9450" max="9450" width="2.1640625" style="111" customWidth="1"/>
    <col min="9451" max="9451" width="15.6640625" style="111" customWidth="1"/>
    <col min="9452" max="9452" width="1.1640625" style="111" customWidth="1"/>
    <col min="9453" max="9453" width="1.5" style="111" customWidth="1"/>
    <col min="9454" max="9454" width="15.6640625" style="111" customWidth="1"/>
    <col min="9455" max="9455" width="1.1640625" style="111" customWidth="1"/>
    <col min="9456" max="9456" width="15.6640625" style="111" customWidth="1"/>
    <col min="9457" max="9457" width="1.5" style="111" customWidth="1"/>
    <col min="9458" max="9458" width="15.6640625" style="111" customWidth="1"/>
    <col min="9459" max="9459" width="1.33203125" style="111" customWidth="1"/>
    <col min="9460" max="9460" width="15.6640625" style="111" customWidth="1"/>
    <col min="9461" max="9461" width="1.33203125" style="111" customWidth="1"/>
    <col min="9462" max="9462" width="15.6640625" style="111" customWidth="1"/>
    <col min="9463" max="9463" width="3.6640625" style="111" customWidth="1"/>
    <col min="9464" max="9473" width="0" style="111" hidden="1" customWidth="1"/>
    <col min="9474" max="9702" width="8.83203125" style="111"/>
    <col min="9703" max="9703" width="0.83203125" style="111" customWidth="1"/>
    <col min="9704" max="9704" width="57.6640625" style="111" customWidth="1"/>
    <col min="9705" max="9705" width="15.6640625" style="111" customWidth="1"/>
    <col min="9706" max="9706" width="2.1640625" style="111" customWidth="1"/>
    <col min="9707" max="9707" width="15.6640625" style="111" customWidth="1"/>
    <col min="9708" max="9708" width="1.1640625" style="111" customWidth="1"/>
    <col min="9709" max="9709" width="1.5" style="111" customWidth="1"/>
    <col min="9710" max="9710" width="15.6640625" style="111" customWidth="1"/>
    <col min="9711" max="9711" width="1.1640625" style="111" customWidth="1"/>
    <col min="9712" max="9712" width="15.6640625" style="111" customWidth="1"/>
    <col min="9713" max="9713" width="1.5" style="111" customWidth="1"/>
    <col min="9714" max="9714" width="15.6640625" style="111" customWidth="1"/>
    <col min="9715" max="9715" width="1.33203125" style="111" customWidth="1"/>
    <col min="9716" max="9716" width="15.6640625" style="111" customWidth="1"/>
    <col min="9717" max="9717" width="1.33203125" style="111" customWidth="1"/>
    <col min="9718" max="9718" width="15.6640625" style="111" customWidth="1"/>
    <col min="9719" max="9719" width="3.6640625" style="111" customWidth="1"/>
    <col min="9720" max="9729" width="0" style="111" hidden="1" customWidth="1"/>
    <col min="9730" max="9958" width="8.83203125" style="111"/>
    <col min="9959" max="9959" width="0.83203125" style="111" customWidth="1"/>
    <col min="9960" max="9960" width="57.6640625" style="111" customWidth="1"/>
    <col min="9961" max="9961" width="15.6640625" style="111" customWidth="1"/>
    <col min="9962" max="9962" width="2.1640625" style="111" customWidth="1"/>
    <col min="9963" max="9963" width="15.6640625" style="111" customWidth="1"/>
    <col min="9964" max="9964" width="1.1640625" style="111" customWidth="1"/>
    <col min="9965" max="9965" width="1.5" style="111" customWidth="1"/>
    <col min="9966" max="9966" width="15.6640625" style="111" customWidth="1"/>
    <col min="9967" max="9967" width="1.1640625" style="111" customWidth="1"/>
    <col min="9968" max="9968" width="15.6640625" style="111" customWidth="1"/>
    <col min="9969" max="9969" width="1.5" style="111" customWidth="1"/>
    <col min="9970" max="9970" width="15.6640625" style="111" customWidth="1"/>
    <col min="9971" max="9971" width="1.33203125" style="111" customWidth="1"/>
    <col min="9972" max="9972" width="15.6640625" style="111" customWidth="1"/>
    <col min="9973" max="9973" width="1.33203125" style="111" customWidth="1"/>
    <col min="9974" max="9974" width="15.6640625" style="111" customWidth="1"/>
    <col min="9975" max="9975" width="3.6640625" style="111" customWidth="1"/>
    <col min="9976" max="9985" width="0" style="111" hidden="1" customWidth="1"/>
    <col min="9986" max="10214" width="8.83203125" style="111"/>
    <col min="10215" max="10215" width="0.83203125" style="111" customWidth="1"/>
    <col min="10216" max="10216" width="57.6640625" style="111" customWidth="1"/>
    <col min="10217" max="10217" width="15.6640625" style="111" customWidth="1"/>
    <col min="10218" max="10218" width="2.1640625" style="111" customWidth="1"/>
    <col min="10219" max="10219" width="15.6640625" style="111" customWidth="1"/>
    <col min="10220" max="10220" width="1.1640625" style="111" customWidth="1"/>
    <col min="10221" max="10221" width="1.5" style="111" customWidth="1"/>
    <col min="10222" max="10222" width="15.6640625" style="111" customWidth="1"/>
    <col min="10223" max="10223" width="1.1640625" style="111" customWidth="1"/>
    <col min="10224" max="10224" width="15.6640625" style="111" customWidth="1"/>
    <col min="10225" max="10225" width="1.5" style="111" customWidth="1"/>
    <col min="10226" max="10226" width="15.6640625" style="111" customWidth="1"/>
    <col min="10227" max="10227" width="1.33203125" style="111" customWidth="1"/>
    <col min="10228" max="10228" width="15.6640625" style="111" customWidth="1"/>
    <col min="10229" max="10229" width="1.33203125" style="111" customWidth="1"/>
    <col min="10230" max="10230" width="15.6640625" style="111" customWidth="1"/>
    <col min="10231" max="10231" width="3.6640625" style="111" customWidth="1"/>
    <col min="10232" max="10241" width="0" style="111" hidden="1" customWidth="1"/>
    <col min="10242" max="10470" width="8.83203125" style="111"/>
    <col min="10471" max="10471" width="0.83203125" style="111" customWidth="1"/>
    <col min="10472" max="10472" width="57.6640625" style="111" customWidth="1"/>
    <col min="10473" max="10473" width="15.6640625" style="111" customWidth="1"/>
    <col min="10474" max="10474" width="2.1640625" style="111" customWidth="1"/>
    <col min="10475" max="10475" width="15.6640625" style="111" customWidth="1"/>
    <col min="10476" max="10476" width="1.1640625" style="111" customWidth="1"/>
    <col min="10477" max="10477" width="1.5" style="111" customWidth="1"/>
    <col min="10478" max="10478" width="15.6640625" style="111" customWidth="1"/>
    <col min="10479" max="10479" width="1.1640625" style="111" customWidth="1"/>
    <col min="10480" max="10480" width="15.6640625" style="111" customWidth="1"/>
    <col min="10481" max="10481" width="1.5" style="111" customWidth="1"/>
    <col min="10482" max="10482" width="15.6640625" style="111" customWidth="1"/>
    <col min="10483" max="10483" width="1.33203125" style="111" customWidth="1"/>
    <col min="10484" max="10484" width="15.6640625" style="111" customWidth="1"/>
    <col min="10485" max="10485" width="1.33203125" style="111" customWidth="1"/>
    <col min="10486" max="10486" width="15.6640625" style="111" customWidth="1"/>
    <col min="10487" max="10487" width="3.6640625" style="111" customWidth="1"/>
    <col min="10488" max="10497" width="0" style="111" hidden="1" customWidth="1"/>
    <col min="10498" max="10726" width="8.83203125" style="111"/>
    <col min="10727" max="10727" width="0.83203125" style="111" customWidth="1"/>
    <col min="10728" max="10728" width="57.6640625" style="111" customWidth="1"/>
    <col min="10729" max="10729" width="15.6640625" style="111" customWidth="1"/>
    <col min="10730" max="10730" width="2.1640625" style="111" customWidth="1"/>
    <col min="10731" max="10731" width="15.6640625" style="111" customWidth="1"/>
    <col min="10732" max="10732" width="1.1640625" style="111" customWidth="1"/>
    <col min="10733" max="10733" width="1.5" style="111" customWidth="1"/>
    <col min="10734" max="10734" width="15.6640625" style="111" customWidth="1"/>
    <col min="10735" max="10735" width="1.1640625" style="111" customWidth="1"/>
    <col min="10736" max="10736" width="15.6640625" style="111" customWidth="1"/>
    <col min="10737" max="10737" width="1.5" style="111" customWidth="1"/>
    <col min="10738" max="10738" width="15.6640625" style="111" customWidth="1"/>
    <col min="10739" max="10739" width="1.33203125" style="111" customWidth="1"/>
    <col min="10740" max="10740" width="15.6640625" style="111" customWidth="1"/>
    <col min="10741" max="10741" width="1.33203125" style="111" customWidth="1"/>
    <col min="10742" max="10742" width="15.6640625" style="111" customWidth="1"/>
    <col min="10743" max="10743" width="3.6640625" style="111" customWidth="1"/>
    <col min="10744" max="10753" width="0" style="111" hidden="1" customWidth="1"/>
    <col min="10754" max="10982" width="8.83203125" style="111"/>
    <col min="10983" max="10983" width="0.83203125" style="111" customWidth="1"/>
    <col min="10984" max="10984" width="57.6640625" style="111" customWidth="1"/>
    <col min="10985" max="10985" width="15.6640625" style="111" customWidth="1"/>
    <col min="10986" max="10986" width="2.1640625" style="111" customWidth="1"/>
    <col min="10987" max="10987" width="15.6640625" style="111" customWidth="1"/>
    <col min="10988" max="10988" width="1.1640625" style="111" customWidth="1"/>
    <col min="10989" max="10989" width="1.5" style="111" customWidth="1"/>
    <col min="10990" max="10990" width="15.6640625" style="111" customWidth="1"/>
    <col min="10991" max="10991" width="1.1640625" style="111" customWidth="1"/>
    <col min="10992" max="10992" width="15.6640625" style="111" customWidth="1"/>
    <col min="10993" max="10993" width="1.5" style="111" customWidth="1"/>
    <col min="10994" max="10994" width="15.6640625" style="111" customWidth="1"/>
    <col min="10995" max="10995" width="1.33203125" style="111" customWidth="1"/>
    <col min="10996" max="10996" width="15.6640625" style="111" customWidth="1"/>
    <col min="10997" max="10997" width="1.33203125" style="111" customWidth="1"/>
    <col min="10998" max="10998" width="15.6640625" style="111" customWidth="1"/>
    <col min="10999" max="10999" width="3.6640625" style="111" customWidth="1"/>
    <col min="11000" max="11009" width="0" style="111" hidden="1" customWidth="1"/>
    <col min="11010" max="11238" width="8.83203125" style="111"/>
    <col min="11239" max="11239" width="0.83203125" style="111" customWidth="1"/>
    <col min="11240" max="11240" width="57.6640625" style="111" customWidth="1"/>
    <col min="11241" max="11241" width="15.6640625" style="111" customWidth="1"/>
    <col min="11242" max="11242" width="2.1640625" style="111" customWidth="1"/>
    <col min="11243" max="11243" width="15.6640625" style="111" customWidth="1"/>
    <col min="11244" max="11244" width="1.1640625" style="111" customWidth="1"/>
    <col min="11245" max="11245" width="1.5" style="111" customWidth="1"/>
    <col min="11246" max="11246" width="15.6640625" style="111" customWidth="1"/>
    <col min="11247" max="11247" width="1.1640625" style="111" customWidth="1"/>
    <col min="11248" max="11248" width="15.6640625" style="111" customWidth="1"/>
    <col min="11249" max="11249" width="1.5" style="111" customWidth="1"/>
    <col min="11250" max="11250" width="15.6640625" style="111" customWidth="1"/>
    <col min="11251" max="11251" width="1.33203125" style="111" customWidth="1"/>
    <col min="11252" max="11252" width="15.6640625" style="111" customWidth="1"/>
    <col min="11253" max="11253" width="1.33203125" style="111" customWidth="1"/>
    <col min="11254" max="11254" width="15.6640625" style="111" customWidth="1"/>
    <col min="11255" max="11255" width="3.6640625" style="111" customWidth="1"/>
    <col min="11256" max="11265" width="0" style="111" hidden="1" customWidth="1"/>
    <col min="11266" max="11494" width="8.83203125" style="111"/>
    <col min="11495" max="11495" width="0.83203125" style="111" customWidth="1"/>
    <col min="11496" max="11496" width="57.6640625" style="111" customWidth="1"/>
    <col min="11497" max="11497" width="15.6640625" style="111" customWidth="1"/>
    <col min="11498" max="11498" width="2.1640625" style="111" customWidth="1"/>
    <col min="11499" max="11499" width="15.6640625" style="111" customWidth="1"/>
    <col min="11500" max="11500" width="1.1640625" style="111" customWidth="1"/>
    <col min="11501" max="11501" width="1.5" style="111" customWidth="1"/>
    <col min="11502" max="11502" width="15.6640625" style="111" customWidth="1"/>
    <col min="11503" max="11503" width="1.1640625" style="111" customWidth="1"/>
    <col min="11504" max="11504" width="15.6640625" style="111" customWidth="1"/>
    <col min="11505" max="11505" width="1.5" style="111" customWidth="1"/>
    <col min="11506" max="11506" width="15.6640625" style="111" customWidth="1"/>
    <col min="11507" max="11507" width="1.33203125" style="111" customWidth="1"/>
    <col min="11508" max="11508" width="15.6640625" style="111" customWidth="1"/>
    <col min="11509" max="11509" width="1.33203125" style="111" customWidth="1"/>
    <col min="11510" max="11510" width="15.6640625" style="111" customWidth="1"/>
    <col min="11511" max="11511" width="3.6640625" style="111" customWidth="1"/>
    <col min="11512" max="11521" width="0" style="111" hidden="1" customWidth="1"/>
    <col min="11522" max="11750" width="8.83203125" style="111"/>
    <col min="11751" max="11751" width="0.83203125" style="111" customWidth="1"/>
    <col min="11752" max="11752" width="57.6640625" style="111" customWidth="1"/>
    <col min="11753" max="11753" width="15.6640625" style="111" customWidth="1"/>
    <col min="11754" max="11754" width="2.1640625" style="111" customWidth="1"/>
    <col min="11755" max="11755" width="15.6640625" style="111" customWidth="1"/>
    <col min="11756" max="11756" width="1.1640625" style="111" customWidth="1"/>
    <col min="11757" max="11757" width="1.5" style="111" customWidth="1"/>
    <col min="11758" max="11758" width="15.6640625" style="111" customWidth="1"/>
    <col min="11759" max="11759" width="1.1640625" style="111" customWidth="1"/>
    <col min="11760" max="11760" width="15.6640625" style="111" customWidth="1"/>
    <col min="11761" max="11761" width="1.5" style="111" customWidth="1"/>
    <col min="11762" max="11762" width="15.6640625" style="111" customWidth="1"/>
    <col min="11763" max="11763" width="1.33203125" style="111" customWidth="1"/>
    <col min="11764" max="11764" width="15.6640625" style="111" customWidth="1"/>
    <col min="11765" max="11765" width="1.33203125" style="111" customWidth="1"/>
    <col min="11766" max="11766" width="15.6640625" style="111" customWidth="1"/>
    <col min="11767" max="11767" width="3.6640625" style="111" customWidth="1"/>
    <col min="11768" max="11777" width="0" style="111" hidden="1" customWidth="1"/>
    <col min="11778" max="12006" width="8.83203125" style="111"/>
    <col min="12007" max="12007" width="0.83203125" style="111" customWidth="1"/>
    <col min="12008" max="12008" width="57.6640625" style="111" customWidth="1"/>
    <col min="12009" max="12009" width="15.6640625" style="111" customWidth="1"/>
    <col min="12010" max="12010" width="2.1640625" style="111" customWidth="1"/>
    <col min="12011" max="12011" width="15.6640625" style="111" customWidth="1"/>
    <col min="12012" max="12012" width="1.1640625" style="111" customWidth="1"/>
    <col min="12013" max="12013" width="1.5" style="111" customWidth="1"/>
    <col min="12014" max="12014" width="15.6640625" style="111" customWidth="1"/>
    <col min="12015" max="12015" width="1.1640625" style="111" customWidth="1"/>
    <col min="12016" max="12016" width="15.6640625" style="111" customWidth="1"/>
    <col min="12017" max="12017" width="1.5" style="111" customWidth="1"/>
    <col min="12018" max="12018" width="15.6640625" style="111" customWidth="1"/>
    <col min="12019" max="12019" width="1.33203125" style="111" customWidth="1"/>
    <col min="12020" max="12020" width="15.6640625" style="111" customWidth="1"/>
    <col min="12021" max="12021" width="1.33203125" style="111" customWidth="1"/>
    <col min="12022" max="12022" width="15.6640625" style="111" customWidth="1"/>
    <col min="12023" max="12023" width="3.6640625" style="111" customWidth="1"/>
    <col min="12024" max="12033" width="0" style="111" hidden="1" customWidth="1"/>
    <col min="12034" max="12262" width="8.83203125" style="111"/>
    <col min="12263" max="12263" width="0.83203125" style="111" customWidth="1"/>
    <col min="12264" max="12264" width="57.6640625" style="111" customWidth="1"/>
    <col min="12265" max="12265" width="15.6640625" style="111" customWidth="1"/>
    <col min="12266" max="12266" width="2.1640625" style="111" customWidth="1"/>
    <col min="12267" max="12267" width="15.6640625" style="111" customWidth="1"/>
    <col min="12268" max="12268" width="1.1640625" style="111" customWidth="1"/>
    <col min="12269" max="12269" width="1.5" style="111" customWidth="1"/>
    <col min="12270" max="12270" width="15.6640625" style="111" customWidth="1"/>
    <col min="12271" max="12271" width="1.1640625" style="111" customWidth="1"/>
    <col min="12272" max="12272" width="15.6640625" style="111" customWidth="1"/>
    <col min="12273" max="12273" width="1.5" style="111" customWidth="1"/>
    <col min="12274" max="12274" width="15.6640625" style="111" customWidth="1"/>
    <col min="12275" max="12275" width="1.33203125" style="111" customWidth="1"/>
    <col min="12276" max="12276" width="15.6640625" style="111" customWidth="1"/>
    <col min="12277" max="12277" width="1.33203125" style="111" customWidth="1"/>
    <col min="12278" max="12278" width="15.6640625" style="111" customWidth="1"/>
    <col min="12279" max="12279" width="3.6640625" style="111" customWidth="1"/>
    <col min="12280" max="12289" width="0" style="111" hidden="1" customWidth="1"/>
    <col min="12290" max="12518" width="8.83203125" style="111"/>
    <col min="12519" max="12519" width="0.83203125" style="111" customWidth="1"/>
    <col min="12520" max="12520" width="57.6640625" style="111" customWidth="1"/>
    <col min="12521" max="12521" width="15.6640625" style="111" customWidth="1"/>
    <col min="12522" max="12522" width="2.1640625" style="111" customWidth="1"/>
    <col min="12523" max="12523" width="15.6640625" style="111" customWidth="1"/>
    <col min="12524" max="12524" width="1.1640625" style="111" customWidth="1"/>
    <col min="12525" max="12525" width="1.5" style="111" customWidth="1"/>
    <col min="12526" max="12526" width="15.6640625" style="111" customWidth="1"/>
    <col min="12527" max="12527" width="1.1640625" style="111" customWidth="1"/>
    <col min="12528" max="12528" width="15.6640625" style="111" customWidth="1"/>
    <col min="12529" max="12529" width="1.5" style="111" customWidth="1"/>
    <col min="12530" max="12530" width="15.6640625" style="111" customWidth="1"/>
    <col min="12531" max="12531" width="1.33203125" style="111" customWidth="1"/>
    <col min="12532" max="12532" width="15.6640625" style="111" customWidth="1"/>
    <col min="12533" max="12533" width="1.33203125" style="111" customWidth="1"/>
    <col min="12534" max="12534" width="15.6640625" style="111" customWidth="1"/>
    <col min="12535" max="12535" width="3.6640625" style="111" customWidth="1"/>
    <col min="12536" max="12545" width="0" style="111" hidden="1" customWidth="1"/>
    <col min="12546" max="12774" width="8.83203125" style="111"/>
    <col min="12775" max="12775" width="0.83203125" style="111" customWidth="1"/>
    <col min="12776" max="12776" width="57.6640625" style="111" customWidth="1"/>
    <col min="12777" max="12777" width="15.6640625" style="111" customWidth="1"/>
    <col min="12778" max="12778" width="2.1640625" style="111" customWidth="1"/>
    <col min="12779" max="12779" width="15.6640625" style="111" customWidth="1"/>
    <col min="12780" max="12780" width="1.1640625" style="111" customWidth="1"/>
    <col min="12781" max="12781" width="1.5" style="111" customWidth="1"/>
    <col min="12782" max="12782" width="15.6640625" style="111" customWidth="1"/>
    <col min="12783" max="12783" width="1.1640625" style="111" customWidth="1"/>
    <col min="12784" max="12784" width="15.6640625" style="111" customWidth="1"/>
    <col min="12785" max="12785" width="1.5" style="111" customWidth="1"/>
    <col min="12786" max="12786" width="15.6640625" style="111" customWidth="1"/>
    <col min="12787" max="12787" width="1.33203125" style="111" customWidth="1"/>
    <col min="12788" max="12788" width="15.6640625" style="111" customWidth="1"/>
    <col min="12789" max="12789" width="1.33203125" style="111" customWidth="1"/>
    <col min="12790" max="12790" width="15.6640625" style="111" customWidth="1"/>
    <col min="12791" max="12791" width="3.6640625" style="111" customWidth="1"/>
    <col min="12792" max="12801" width="0" style="111" hidden="1" customWidth="1"/>
    <col min="12802" max="13030" width="8.83203125" style="111"/>
    <col min="13031" max="13031" width="0.83203125" style="111" customWidth="1"/>
    <col min="13032" max="13032" width="57.6640625" style="111" customWidth="1"/>
    <col min="13033" max="13033" width="15.6640625" style="111" customWidth="1"/>
    <col min="13034" max="13034" width="2.1640625" style="111" customWidth="1"/>
    <col min="13035" max="13035" width="15.6640625" style="111" customWidth="1"/>
    <col min="13036" max="13036" width="1.1640625" style="111" customWidth="1"/>
    <col min="13037" max="13037" width="1.5" style="111" customWidth="1"/>
    <col min="13038" max="13038" width="15.6640625" style="111" customWidth="1"/>
    <col min="13039" max="13039" width="1.1640625" style="111" customWidth="1"/>
    <col min="13040" max="13040" width="15.6640625" style="111" customWidth="1"/>
    <col min="13041" max="13041" width="1.5" style="111" customWidth="1"/>
    <col min="13042" max="13042" width="15.6640625" style="111" customWidth="1"/>
    <col min="13043" max="13043" width="1.33203125" style="111" customWidth="1"/>
    <col min="13044" max="13044" width="15.6640625" style="111" customWidth="1"/>
    <col min="13045" max="13045" width="1.33203125" style="111" customWidth="1"/>
    <col min="13046" max="13046" width="15.6640625" style="111" customWidth="1"/>
    <col min="13047" max="13047" width="3.6640625" style="111" customWidth="1"/>
    <col min="13048" max="13057" width="0" style="111" hidden="1" customWidth="1"/>
    <col min="13058" max="13286" width="8.83203125" style="111"/>
    <col min="13287" max="13287" width="0.83203125" style="111" customWidth="1"/>
    <col min="13288" max="13288" width="57.6640625" style="111" customWidth="1"/>
    <col min="13289" max="13289" width="15.6640625" style="111" customWidth="1"/>
    <col min="13290" max="13290" width="2.1640625" style="111" customWidth="1"/>
    <col min="13291" max="13291" width="15.6640625" style="111" customWidth="1"/>
    <col min="13292" max="13292" width="1.1640625" style="111" customWidth="1"/>
    <col min="13293" max="13293" width="1.5" style="111" customWidth="1"/>
    <col min="13294" max="13294" width="15.6640625" style="111" customWidth="1"/>
    <col min="13295" max="13295" width="1.1640625" style="111" customWidth="1"/>
    <col min="13296" max="13296" width="15.6640625" style="111" customWidth="1"/>
    <col min="13297" max="13297" width="1.5" style="111" customWidth="1"/>
    <col min="13298" max="13298" width="15.6640625" style="111" customWidth="1"/>
    <col min="13299" max="13299" width="1.33203125" style="111" customWidth="1"/>
    <col min="13300" max="13300" width="15.6640625" style="111" customWidth="1"/>
    <col min="13301" max="13301" width="1.33203125" style="111" customWidth="1"/>
    <col min="13302" max="13302" width="15.6640625" style="111" customWidth="1"/>
    <col min="13303" max="13303" width="3.6640625" style="111" customWidth="1"/>
    <col min="13304" max="13313" width="0" style="111" hidden="1" customWidth="1"/>
    <col min="13314" max="13542" width="8.83203125" style="111"/>
    <col min="13543" max="13543" width="0.83203125" style="111" customWidth="1"/>
    <col min="13544" max="13544" width="57.6640625" style="111" customWidth="1"/>
    <col min="13545" max="13545" width="15.6640625" style="111" customWidth="1"/>
    <col min="13546" max="13546" width="2.1640625" style="111" customWidth="1"/>
    <col min="13547" max="13547" width="15.6640625" style="111" customWidth="1"/>
    <col min="13548" max="13548" width="1.1640625" style="111" customWidth="1"/>
    <col min="13549" max="13549" width="1.5" style="111" customWidth="1"/>
    <col min="13550" max="13550" width="15.6640625" style="111" customWidth="1"/>
    <col min="13551" max="13551" width="1.1640625" style="111" customWidth="1"/>
    <col min="13552" max="13552" width="15.6640625" style="111" customWidth="1"/>
    <col min="13553" max="13553" width="1.5" style="111" customWidth="1"/>
    <col min="13554" max="13554" width="15.6640625" style="111" customWidth="1"/>
    <col min="13555" max="13555" width="1.33203125" style="111" customWidth="1"/>
    <col min="13556" max="13556" width="15.6640625" style="111" customWidth="1"/>
    <col min="13557" max="13557" width="1.33203125" style="111" customWidth="1"/>
    <col min="13558" max="13558" width="15.6640625" style="111" customWidth="1"/>
    <col min="13559" max="13559" width="3.6640625" style="111" customWidth="1"/>
    <col min="13560" max="13569" width="0" style="111" hidden="1" customWidth="1"/>
    <col min="13570" max="13798" width="8.83203125" style="111"/>
    <col min="13799" max="13799" width="0.83203125" style="111" customWidth="1"/>
    <col min="13800" max="13800" width="57.6640625" style="111" customWidth="1"/>
    <col min="13801" max="13801" width="15.6640625" style="111" customWidth="1"/>
    <col min="13802" max="13802" width="2.1640625" style="111" customWidth="1"/>
    <col min="13803" max="13803" width="15.6640625" style="111" customWidth="1"/>
    <col min="13804" max="13804" width="1.1640625" style="111" customWidth="1"/>
    <col min="13805" max="13805" width="1.5" style="111" customWidth="1"/>
    <col min="13806" max="13806" width="15.6640625" style="111" customWidth="1"/>
    <col min="13807" max="13807" width="1.1640625" style="111" customWidth="1"/>
    <col min="13808" max="13808" width="15.6640625" style="111" customWidth="1"/>
    <col min="13809" max="13809" width="1.5" style="111" customWidth="1"/>
    <col min="13810" max="13810" width="15.6640625" style="111" customWidth="1"/>
    <col min="13811" max="13811" width="1.33203125" style="111" customWidth="1"/>
    <col min="13812" max="13812" width="15.6640625" style="111" customWidth="1"/>
    <col min="13813" max="13813" width="1.33203125" style="111" customWidth="1"/>
    <col min="13814" max="13814" width="15.6640625" style="111" customWidth="1"/>
    <col min="13815" max="13815" width="3.6640625" style="111" customWidth="1"/>
    <col min="13816" max="13825" width="0" style="111" hidden="1" customWidth="1"/>
    <col min="13826" max="14054" width="8.83203125" style="111"/>
    <col min="14055" max="14055" width="0.83203125" style="111" customWidth="1"/>
    <col min="14056" max="14056" width="57.6640625" style="111" customWidth="1"/>
    <col min="14057" max="14057" width="15.6640625" style="111" customWidth="1"/>
    <col min="14058" max="14058" width="2.1640625" style="111" customWidth="1"/>
    <col min="14059" max="14059" width="15.6640625" style="111" customWidth="1"/>
    <col min="14060" max="14060" width="1.1640625" style="111" customWidth="1"/>
    <col min="14061" max="14061" width="1.5" style="111" customWidth="1"/>
    <col min="14062" max="14062" width="15.6640625" style="111" customWidth="1"/>
    <col min="14063" max="14063" width="1.1640625" style="111" customWidth="1"/>
    <col min="14064" max="14064" width="15.6640625" style="111" customWidth="1"/>
    <col min="14065" max="14065" width="1.5" style="111" customWidth="1"/>
    <col min="14066" max="14066" width="15.6640625" style="111" customWidth="1"/>
    <col min="14067" max="14067" width="1.33203125" style="111" customWidth="1"/>
    <col min="14068" max="14068" width="15.6640625" style="111" customWidth="1"/>
    <col min="14069" max="14069" width="1.33203125" style="111" customWidth="1"/>
    <col min="14070" max="14070" width="15.6640625" style="111" customWidth="1"/>
    <col min="14071" max="14071" width="3.6640625" style="111" customWidth="1"/>
    <col min="14072" max="14081" width="0" style="111" hidden="1" customWidth="1"/>
    <col min="14082" max="14310" width="8.83203125" style="111"/>
    <col min="14311" max="14311" width="0.83203125" style="111" customWidth="1"/>
    <col min="14312" max="14312" width="57.6640625" style="111" customWidth="1"/>
    <col min="14313" max="14313" width="15.6640625" style="111" customWidth="1"/>
    <col min="14314" max="14314" width="2.1640625" style="111" customWidth="1"/>
    <col min="14315" max="14315" width="15.6640625" style="111" customWidth="1"/>
    <col min="14316" max="14316" width="1.1640625" style="111" customWidth="1"/>
    <col min="14317" max="14317" width="1.5" style="111" customWidth="1"/>
    <col min="14318" max="14318" width="15.6640625" style="111" customWidth="1"/>
    <col min="14319" max="14319" width="1.1640625" style="111" customWidth="1"/>
    <col min="14320" max="14320" width="15.6640625" style="111" customWidth="1"/>
    <col min="14321" max="14321" width="1.5" style="111" customWidth="1"/>
    <col min="14322" max="14322" width="15.6640625" style="111" customWidth="1"/>
    <col min="14323" max="14323" width="1.33203125" style="111" customWidth="1"/>
    <col min="14324" max="14324" width="15.6640625" style="111" customWidth="1"/>
    <col min="14325" max="14325" width="1.33203125" style="111" customWidth="1"/>
    <col min="14326" max="14326" width="15.6640625" style="111" customWidth="1"/>
    <col min="14327" max="14327" width="3.6640625" style="111" customWidth="1"/>
    <col min="14328" max="14337" width="0" style="111" hidden="1" customWidth="1"/>
    <col min="14338" max="14566" width="8.83203125" style="111"/>
    <col min="14567" max="14567" width="0.83203125" style="111" customWidth="1"/>
    <col min="14568" max="14568" width="57.6640625" style="111" customWidth="1"/>
    <col min="14569" max="14569" width="15.6640625" style="111" customWidth="1"/>
    <col min="14570" max="14570" width="2.1640625" style="111" customWidth="1"/>
    <col min="14571" max="14571" width="15.6640625" style="111" customWidth="1"/>
    <col min="14572" max="14572" width="1.1640625" style="111" customWidth="1"/>
    <col min="14573" max="14573" width="1.5" style="111" customWidth="1"/>
    <col min="14574" max="14574" width="15.6640625" style="111" customWidth="1"/>
    <col min="14575" max="14575" width="1.1640625" style="111" customWidth="1"/>
    <col min="14576" max="14576" width="15.6640625" style="111" customWidth="1"/>
    <col min="14577" max="14577" width="1.5" style="111" customWidth="1"/>
    <col min="14578" max="14578" width="15.6640625" style="111" customWidth="1"/>
    <col min="14579" max="14579" width="1.33203125" style="111" customWidth="1"/>
    <col min="14580" max="14580" width="15.6640625" style="111" customWidth="1"/>
    <col min="14581" max="14581" width="1.33203125" style="111" customWidth="1"/>
    <col min="14582" max="14582" width="15.6640625" style="111" customWidth="1"/>
    <col min="14583" max="14583" width="3.6640625" style="111" customWidth="1"/>
    <col min="14584" max="14593" width="0" style="111" hidden="1" customWidth="1"/>
    <col min="14594" max="14822" width="8.83203125" style="111"/>
    <col min="14823" max="14823" width="0.83203125" style="111" customWidth="1"/>
    <col min="14824" max="14824" width="57.6640625" style="111" customWidth="1"/>
    <col min="14825" max="14825" width="15.6640625" style="111" customWidth="1"/>
    <col min="14826" max="14826" width="2.1640625" style="111" customWidth="1"/>
    <col min="14827" max="14827" width="15.6640625" style="111" customWidth="1"/>
    <col min="14828" max="14828" width="1.1640625" style="111" customWidth="1"/>
    <col min="14829" max="14829" width="1.5" style="111" customWidth="1"/>
    <col min="14830" max="14830" width="15.6640625" style="111" customWidth="1"/>
    <col min="14831" max="14831" width="1.1640625" style="111" customWidth="1"/>
    <col min="14832" max="14832" width="15.6640625" style="111" customWidth="1"/>
    <col min="14833" max="14833" width="1.5" style="111" customWidth="1"/>
    <col min="14834" max="14834" width="15.6640625" style="111" customWidth="1"/>
    <col min="14835" max="14835" width="1.33203125" style="111" customWidth="1"/>
    <col min="14836" max="14836" width="15.6640625" style="111" customWidth="1"/>
    <col min="14837" max="14837" width="1.33203125" style="111" customWidth="1"/>
    <col min="14838" max="14838" width="15.6640625" style="111" customWidth="1"/>
    <col min="14839" max="14839" width="3.6640625" style="111" customWidth="1"/>
    <col min="14840" max="14849" width="0" style="111" hidden="1" customWidth="1"/>
    <col min="14850" max="15078" width="8.83203125" style="111"/>
    <col min="15079" max="15079" width="0.83203125" style="111" customWidth="1"/>
    <col min="15080" max="15080" width="57.6640625" style="111" customWidth="1"/>
    <col min="15081" max="15081" width="15.6640625" style="111" customWidth="1"/>
    <col min="15082" max="15082" width="2.1640625" style="111" customWidth="1"/>
    <col min="15083" max="15083" width="15.6640625" style="111" customWidth="1"/>
    <col min="15084" max="15084" width="1.1640625" style="111" customWidth="1"/>
    <col min="15085" max="15085" width="1.5" style="111" customWidth="1"/>
    <col min="15086" max="15086" width="15.6640625" style="111" customWidth="1"/>
    <col min="15087" max="15087" width="1.1640625" style="111" customWidth="1"/>
    <col min="15088" max="15088" width="15.6640625" style="111" customWidth="1"/>
    <col min="15089" max="15089" width="1.5" style="111" customWidth="1"/>
    <col min="15090" max="15090" width="15.6640625" style="111" customWidth="1"/>
    <col min="15091" max="15091" width="1.33203125" style="111" customWidth="1"/>
    <col min="15092" max="15092" width="15.6640625" style="111" customWidth="1"/>
    <col min="15093" max="15093" width="1.33203125" style="111" customWidth="1"/>
    <col min="15094" max="15094" width="15.6640625" style="111" customWidth="1"/>
    <col min="15095" max="15095" width="3.6640625" style="111" customWidth="1"/>
    <col min="15096" max="15105" width="0" style="111" hidden="1" customWidth="1"/>
    <col min="15106" max="15334" width="8.83203125" style="111"/>
    <col min="15335" max="15335" width="0.83203125" style="111" customWidth="1"/>
    <col min="15336" max="15336" width="57.6640625" style="111" customWidth="1"/>
    <col min="15337" max="15337" width="15.6640625" style="111" customWidth="1"/>
    <col min="15338" max="15338" width="2.1640625" style="111" customWidth="1"/>
    <col min="15339" max="15339" width="15.6640625" style="111" customWidth="1"/>
    <col min="15340" max="15340" width="1.1640625" style="111" customWidth="1"/>
    <col min="15341" max="15341" width="1.5" style="111" customWidth="1"/>
    <col min="15342" max="15342" width="15.6640625" style="111" customWidth="1"/>
    <col min="15343" max="15343" width="1.1640625" style="111" customWidth="1"/>
    <col min="15344" max="15344" width="15.6640625" style="111" customWidth="1"/>
    <col min="15345" max="15345" width="1.5" style="111" customWidth="1"/>
    <col min="15346" max="15346" width="15.6640625" style="111" customWidth="1"/>
    <col min="15347" max="15347" width="1.33203125" style="111" customWidth="1"/>
    <col min="15348" max="15348" width="15.6640625" style="111" customWidth="1"/>
    <col min="15349" max="15349" width="1.33203125" style="111" customWidth="1"/>
    <col min="15350" max="15350" width="15.6640625" style="111" customWidth="1"/>
    <col min="15351" max="15351" width="3.6640625" style="111" customWidth="1"/>
    <col min="15352" max="15361" width="0" style="111" hidden="1" customWidth="1"/>
    <col min="15362" max="15590" width="8.83203125" style="111"/>
    <col min="15591" max="15591" width="0.83203125" style="111" customWidth="1"/>
    <col min="15592" max="15592" width="57.6640625" style="111" customWidth="1"/>
    <col min="15593" max="15593" width="15.6640625" style="111" customWidth="1"/>
    <col min="15594" max="15594" width="2.1640625" style="111" customWidth="1"/>
    <col min="15595" max="15595" width="15.6640625" style="111" customWidth="1"/>
    <col min="15596" max="15596" width="1.1640625" style="111" customWidth="1"/>
    <col min="15597" max="15597" width="1.5" style="111" customWidth="1"/>
    <col min="15598" max="15598" width="15.6640625" style="111" customWidth="1"/>
    <col min="15599" max="15599" width="1.1640625" style="111" customWidth="1"/>
    <col min="15600" max="15600" width="15.6640625" style="111" customWidth="1"/>
    <col min="15601" max="15601" width="1.5" style="111" customWidth="1"/>
    <col min="15602" max="15602" width="15.6640625" style="111" customWidth="1"/>
    <col min="15603" max="15603" width="1.33203125" style="111" customWidth="1"/>
    <col min="15604" max="15604" width="15.6640625" style="111" customWidth="1"/>
    <col min="15605" max="15605" width="1.33203125" style="111" customWidth="1"/>
    <col min="15606" max="15606" width="15.6640625" style="111" customWidth="1"/>
    <col min="15607" max="15607" width="3.6640625" style="111" customWidth="1"/>
    <col min="15608" max="15617" width="0" style="111" hidden="1" customWidth="1"/>
    <col min="15618" max="15846" width="8.83203125" style="111"/>
    <col min="15847" max="15847" width="0.83203125" style="111" customWidth="1"/>
    <col min="15848" max="15848" width="57.6640625" style="111" customWidth="1"/>
    <col min="15849" max="15849" width="15.6640625" style="111" customWidth="1"/>
    <col min="15850" max="15850" width="2.1640625" style="111" customWidth="1"/>
    <col min="15851" max="15851" width="15.6640625" style="111" customWidth="1"/>
    <col min="15852" max="15852" width="1.1640625" style="111" customWidth="1"/>
    <col min="15853" max="15853" width="1.5" style="111" customWidth="1"/>
    <col min="15854" max="15854" width="15.6640625" style="111" customWidth="1"/>
    <col min="15855" max="15855" width="1.1640625" style="111" customWidth="1"/>
    <col min="15856" max="15856" width="15.6640625" style="111" customWidth="1"/>
    <col min="15857" max="15857" width="1.5" style="111" customWidth="1"/>
    <col min="15858" max="15858" width="15.6640625" style="111" customWidth="1"/>
    <col min="15859" max="15859" width="1.33203125" style="111" customWidth="1"/>
    <col min="15860" max="15860" width="15.6640625" style="111" customWidth="1"/>
    <col min="15861" max="15861" width="1.33203125" style="111" customWidth="1"/>
    <col min="15862" max="15862" width="15.6640625" style="111" customWidth="1"/>
    <col min="15863" max="15863" width="3.6640625" style="111" customWidth="1"/>
    <col min="15864" max="15873" width="0" style="111" hidden="1" customWidth="1"/>
    <col min="15874" max="16102" width="8.83203125" style="111"/>
    <col min="16103" max="16103" width="0.83203125" style="111" customWidth="1"/>
    <col min="16104" max="16104" width="57.6640625" style="111" customWidth="1"/>
    <col min="16105" max="16105" width="15.6640625" style="111" customWidth="1"/>
    <col min="16106" max="16106" width="2.1640625" style="111" customWidth="1"/>
    <col min="16107" max="16107" width="15.6640625" style="111" customWidth="1"/>
    <col min="16108" max="16108" width="1.1640625" style="111" customWidth="1"/>
    <col min="16109" max="16109" width="1.5" style="111" customWidth="1"/>
    <col min="16110" max="16110" width="15.6640625" style="111" customWidth="1"/>
    <col min="16111" max="16111" width="1.1640625" style="111" customWidth="1"/>
    <col min="16112" max="16112" width="15.6640625" style="111" customWidth="1"/>
    <col min="16113" max="16113" width="1.5" style="111" customWidth="1"/>
    <col min="16114" max="16114" width="15.6640625" style="111" customWidth="1"/>
    <col min="16115" max="16115" width="1.33203125" style="111" customWidth="1"/>
    <col min="16116" max="16116" width="15.6640625" style="111" customWidth="1"/>
    <col min="16117" max="16117" width="1.33203125" style="111" customWidth="1"/>
    <col min="16118" max="16118" width="15.6640625" style="111" customWidth="1"/>
    <col min="16119" max="16119" width="3.6640625" style="111" customWidth="1"/>
    <col min="16120" max="16129" width="0" style="111" hidden="1" customWidth="1"/>
    <col min="16130" max="16384" width="8.83203125" style="111"/>
  </cols>
  <sheetData>
    <row r="1" spans="1:16" ht="30">
      <c r="A1" s="144" t="s">
        <v>105</v>
      </c>
      <c r="B1" s="145"/>
      <c r="C1" s="146" t="s">
        <v>15</v>
      </c>
      <c r="D1" s="147"/>
      <c r="E1" s="146" t="s">
        <v>16</v>
      </c>
      <c r="F1" s="147"/>
      <c r="G1" s="146" t="s">
        <v>39</v>
      </c>
      <c r="H1" s="148"/>
      <c r="I1" s="146" t="s">
        <v>66</v>
      </c>
      <c r="J1" s="148"/>
      <c r="K1" s="146" t="s">
        <v>22</v>
      </c>
      <c r="L1" s="148"/>
      <c r="M1" s="146" t="s">
        <v>17</v>
      </c>
      <c r="N1" s="148"/>
      <c r="O1" s="149" t="s">
        <v>18</v>
      </c>
    </row>
    <row r="2" spans="1:16" s="119" customFormat="1">
      <c r="A2" s="150" t="s">
        <v>19</v>
      </c>
      <c r="B2" s="128"/>
      <c r="C2" s="129">
        <v>379439</v>
      </c>
      <c r="D2" s="129"/>
      <c r="E2" s="129">
        <v>116235</v>
      </c>
      <c r="F2" s="129"/>
      <c r="G2" s="129">
        <v>110305</v>
      </c>
      <c r="H2" s="129"/>
      <c r="I2" s="129">
        <v>33104</v>
      </c>
      <c r="J2" s="129"/>
      <c r="K2" s="129">
        <v>6758</v>
      </c>
      <c r="L2" s="129"/>
      <c r="M2" s="135">
        <v>76</v>
      </c>
      <c r="N2" s="129"/>
      <c r="O2" s="151">
        <f>SUM(C2:M2)</f>
        <v>645917</v>
      </c>
    </row>
    <row r="3" spans="1:16" s="119" customFormat="1">
      <c r="A3" s="150" t="s">
        <v>20</v>
      </c>
      <c r="B3" s="128"/>
      <c r="C3" s="130">
        <v>-42150</v>
      </c>
      <c r="D3" s="130"/>
      <c r="E3" s="130">
        <v>-1556</v>
      </c>
      <c r="F3" s="130"/>
      <c r="G3" s="130">
        <v>-1571</v>
      </c>
      <c r="H3" s="130"/>
      <c r="I3" s="130">
        <v>-121</v>
      </c>
      <c r="J3" s="130"/>
      <c r="K3" s="130">
        <v>-182</v>
      </c>
      <c r="L3" s="130"/>
      <c r="M3" s="130">
        <v>-18</v>
      </c>
      <c r="N3" s="130"/>
      <c r="O3" s="152">
        <f>SUM(C3:M3)</f>
        <v>-45598</v>
      </c>
    </row>
    <row r="4" spans="1:16" s="119" customFormat="1" ht="15" customHeight="1">
      <c r="A4" s="153" t="s">
        <v>21</v>
      </c>
      <c r="B4" s="131"/>
      <c r="C4" s="129">
        <v>337289</v>
      </c>
      <c r="D4" s="129"/>
      <c r="E4" s="129">
        <v>114679</v>
      </c>
      <c r="F4" s="129"/>
      <c r="G4" s="129">
        <v>108734</v>
      </c>
      <c r="H4" s="129"/>
      <c r="I4" s="129">
        <v>32983</v>
      </c>
      <c r="J4" s="129"/>
      <c r="K4" s="129">
        <v>6576</v>
      </c>
      <c r="L4" s="129"/>
      <c r="M4" s="129">
        <v>59</v>
      </c>
      <c r="N4" s="129"/>
      <c r="O4" s="151">
        <f t="shared" ref="O4" si="0">SUM(C4:M4)</f>
        <v>600320</v>
      </c>
    </row>
    <row r="5" spans="1:16" s="119" customFormat="1" ht="15.5" customHeight="1">
      <c r="A5" s="153" t="s">
        <v>7</v>
      </c>
      <c r="B5" s="131"/>
      <c r="C5" s="129">
        <v>13052</v>
      </c>
      <c r="D5" s="129"/>
      <c r="E5" s="129">
        <v>5644</v>
      </c>
      <c r="F5" s="129"/>
      <c r="G5" s="129">
        <v>15821</v>
      </c>
      <c r="H5" s="129"/>
      <c r="I5" s="129">
        <v>13623</v>
      </c>
      <c r="J5" s="129"/>
      <c r="K5" s="129">
        <v>4855</v>
      </c>
      <c r="L5" s="129"/>
      <c r="M5" s="129">
        <v>398</v>
      </c>
      <c r="N5" s="132"/>
      <c r="O5" s="151">
        <f>SUM(C5:M5)</f>
        <v>53393</v>
      </c>
    </row>
    <row r="6" spans="1:16" s="120" customFormat="1" ht="12.5" customHeight="1">
      <c r="A6" s="154" t="s">
        <v>107</v>
      </c>
      <c r="B6" s="133"/>
      <c r="C6" s="136">
        <f>C5/C$4</f>
        <v>3.8696785249444837E-2</v>
      </c>
      <c r="D6" s="134"/>
      <c r="E6" s="136">
        <f>E5/E$4</f>
        <v>4.9215636690239713E-2</v>
      </c>
      <c r="F6" s="134"/>
      <c r="G6" s="136">
        <f>G5/G$4</f>
        <v>0.14550186694134309</v>
      </c>
      <c r="H6" s="134"/>
      <c r="I6" s="136">
        <f>I5/I$4</f>
        <v>0.41303095534063</v>
      </c>
      <c r="J6" s="134"/>
      <c r="K6" s="136">
        <f>K5/K$4</f>
        <v>0.73829075425790758</v>
      </c>
      <c r="L6" s="134"/>
      <c r="M6" s="137" t="s">
        <v>8</v>
      </c>
      <c r="N6" s="134"/>
      <c r="O6" s="155">
        <f>O5/O$4</f>
        <v>8.894089818763326E-2</v>
      </c>
    </row>
    <row r="7" spans="1:16" s="121" customFormat="1" ht="15.5" customHeight="1">
      <c r="A7" s="153" t="s">
        <v>12</v>
      </c>
      <c r="B7" s="131"/>
      <c r="C7" s="129">
        <v>8148</v>
      </c>
      <c r="D7" s="129"/>
      <c r="E7" s="129">
        <v>2094</v>
      </c>
      <c r="F7" s="129"/>
      <c r="G7" s="129">
        <v>13226</v>
      </c>
      <c r="H7" s="129"/>
      <c r="I7" s="129">
        <v>4254</v>
      </c>
      <c r="J7" s="129"/>
      <c r="K7" s="129">
        <v>2193</v>
      </c>
      <c r="L7" s="129"/>
      <c r="M7" s="129">
        <v>261</v>
      </c>
      <c r="N7" s="129"/>
      <c r="O7" s="151">
        <f>SUM(C7:M7)</f>
        <v>30176</v>
      </c>
    </row>
    <row r="8" spans="1:16" s="120" customFormat="1" ht="12.5" customHeight="1">
      <c r="A8" s="154" t="s">
        <v>108</v>
      </c>
      <c r="B8" s="133"/>
      <c r="C8" s="136">
        <f>C7/C$4</f>
        <v>2.4157325023940895E-2</v>
      </c>
      <c r="D8" s="134"/>
      <c r="E8" s="136">
        <f>E7/E$4</f>
        <v>1.8259663931495741E-2</v>
      </c>
      <c r="F8" s="134"/>
      <c r="G8" s="136">
        <f>G7/G$4</f>
        <v>0.12163628671804587</v>
      </c>
      <c r="H8" s="134"/>
      <c r="I8" s="136">
        <f>I7/I$4</f>
        <v>0.1289755328502562</v>
      </c>
      <c r="J8" s="134"/>
      <c r="K8" s="137">
        <f>K7/K$4</f>
        <v>0.333485401459854</v>
      </c>
      <c r="L8" s="134"/>
      <c r="M8" s="137" t="s">
        <v>8</v>
      </c>
      <c r="N8" s="134"/>
      <c r="O8" s="155">
        <f>O7/O$4</f>
        <v>5.0266524520255866E-2</v>
      </c>
    </row>
    <row r="9" spans="1:16" s="121" customFormat="1" ht="15.5" customHeight="1">
      <c r="A9" s="153" t="s">
        <v>32</v>
      </c>
      <c r="B9" s="131"/>
      <c r="C9" s="129">
        <v>6162</v>
      </c>
      <c r="D9" s="129"/>
      <c r="E9" s="129">
        <v>665</v>
      </c>
      <c r="F9" s="129"/>
      <c r="G9" s="129">
        <v>9728</v>
      </c>
      <c r="H9" s="129"/>
      <c r="I9" s="129">
        <v>2659</v>
      </c>
      <c r="J9" s="129"/>
      <c r="K9" s="129">
        <v>1652</v>
      </c>
      <c r="L9" s="129"/>
      <c r="M9" s="129">
        <v>-12573</v>
      </c>
      <c r="N9" s="129"/>
      <c r="O9" s="151">
        <f>SUM(C9:M9)</f>
        <v>8293</v>
      </c>
    </row>
    <row r="10" spans="1:16" s="121" customFormat="1" ht="15.5" customHeight="1">
      <c r="A10" s="153" t="s">
        <v>33</v>
      </c>
      <c r="B10" s="131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51">
        <v>7892</v>
      </c>
    </row>
    <row r="11" spans="1:16" ht="30">
      <c r="A11" s="156" t="s">
        <v>106</v>
      </c>
      <c r="B11" s="115"/>
      <c r="C11" s="116" t="str">
        <f>C1</f>
        <v>IT Products</v>
      </c>
      <c r="D11" s="117"/>
      <c r="E11" s="116" t="str">
        <f>E1</f>
        <v>IT Services</v>
      </c>
      <c r="F11" s="117"/>
      <c r="G11" s="116" t="str">
        <f>G1</f>
        <v>Courier Services</v>
      </c>
      <c r="H11" s="118"/>
      <c r="I11" s="116" t="str">
        <f>I1</f>
        <v>Electronic Payments</v>
      </c>
      <c r="J11" s="118"/>
      <c r="K11" s="116" t="str">
        <f>K1</f>
        <v>Renewable Energy</v>
      </c>
      <c r="L11" s="118"/>
      <c r="M11" s="116" t="str">
        <f>M1</f>
        <v>Unallocated</v>
      </c>
      <c r="N11" s="118"/>
      <c r="O11" s="157" t="str">
        <f>O1</f>
        <v>Total</v>
      </c>
    </row>
    <row r="12" spans="1:16" s="113" customFormat="1">
      <c r="A12" s="150" t="s">
        <v>19</v>
      </c>
      <c r="B12" s="138"/>
      <c r="C12" s="139">
        <v>302263</v>
      </c>
      <c r="D12" s="139"/>
      <c r="E12" s="129">
        <v>90205</v>
      </c>
      <c r="F12" s="139"/>
      <c r="G12" s="129">
        <v>102795</v>
      </c>
      <c r="H12" s="139"/>
      <c r="I12" s="129">
        <v>33777</v>
      </c>
      <c r="J12" s="139"/>
      <c r="K12" s="129">
        <v>2278</v>
      </c>
      <c r="L12" s="139"/>
      <c r="M12" s="135" t="s">
        <v>8</v>
      </c>
      <c r="N12" s="139"/>
      <c r="O12" s="151">
        <f>SUM(C12:M12)</f>
        <v>531318</v>
      </c>
      <c r="P12" s="122"/>
    </row>
    <row r="13" spans="1:16" s="113" customFormat="1">
      <c r="A13" s="150" t="s">
        <v>20</v>
      </c>
      <c r="B13" s="138"/>
      <c r="C13" s="140">
        <v>-30479</v>
      </c>
      <c r="D13" s="140"/>
      <c r="E13" s="130">
        <v>-1525</v>
      </c>
      <c r="F13" s="140"/>
      <c r="G13" s="130">
        <v>-1436</v>
      </c>
      <c r="H13" s="140"/>
      <c r="I13" s="130">
        <v>-22</v>
      </c>
      <c r="J13" s="140"/>
      <c r="K13" s="130">
        <v>-134</v>
      </c>
      <c r="L13" s="140"/>
      <c r="M13" s="130">
        <v>-43</v>
      </c>
      <c r="N13" s="140"/>
      <c r="O13" s="152">
        <f>SUM(C13:M13)</f>
        <v>-33639</v>
      </c>
      <c r="P13" s="122"/>
    </row>
    <row r="14" spans="1:16" s="113" customFormat="1" ht="15.5" customHeight="1">
      <c r="A14" s="158" t="s">
        <v>21</v>
      </c>
      <c r="B14" s="141"/>
      <c r="C14" s="139">
        <v>271784</v>
      </c>
      <c r="D14" s="139"/>
      <c r="E14" s="129">
        <v>88680</v>
      </c>
      <c r="F14" s="139"/>
      <c r="G14" s="129">
        <v>101359</v>
      </c>
      <c r="H14" s="139"/>
      <c r="I14" s="129">
        <v>33756</v>
      </c>
      <c r="J14" s="139"/>
      <c r="K14" s="129">
        <v>2144</v>
      </c>
      <c r="L14" s="139"/>
      <c r="M14" s="129">
        <v>-43</v>
      </c>
      <c r="N14" s="139"/>
      <c r="O14" s="151">
        <f t="shared" ref="O14" si="1">SUM(C14:M14)</f>
        <v>497680</v>
      </c>
      <c r="P14" s="122"/>
    </row>
    <row r="15" spans="1:16" s="113" customFormat="1" ht="15.5" customHeight="1">
      <c r="A15" s="153" t="s">
        <v>7</v>
      </c>
      <c r="B15" s="131"/>
      <c r="C15" s="139">
        <v>6425</v>
      </c>
      <c r="D15" s="139"/>
      <c r="E15" s="129">
        <v>2672</v>
      </c>
      <c r="F15" s="139"/>
      <c r="G15" s="129">
        <v>14035</v>
      </c>
      <c r="H15" s="139"/>
      <c r="I15" s="129">
        <v>4652</v>
      </c>
      <c r="J15" s="139"/>
      <c r="K15" s="129">
        <v>1457</v>
      </c>
      <c r="L15" s="139"/>
      <c r="M15" s="129">
        <v>4660</v>
      </c>
      <c r="N15" s="142"/>
      <c r="O15" s="151">
        <f>SUM(C15:M15)</f>
        <v>33901</v>
      </c>
      <c r="P15" s="122"/>
    </row>
    <row r="16" spans="1:16" s="113" customFormat="1" ht="12.5" customHeight="1">
      <c r="A16" s="154" t="s">
        <v>107</v>
      </c>
      <c r="B16" s="143"/>
      <c r="C16" s="136">
        <f>C15/C$14</f>
        <v>2.3640096547258117E-2</v>
      </c>
      <c r="D16" s="140"/>
      <c r="E16" s="136">
        <f>E15/E$4</f>
        <v>2.3299819496158843E-2</v>
      </c>
      <c r="F16" s="140"/>
      <c r="G16" s="136">
        <f>G15/G$4</f>
        <v>0.12907646182426841</v>
      </c>
      <c r="H16" s="140"/>
      <c r="I16" s="136">
        <f>I15/I$4</f>
        <v>0.1410423551526544</v>
      </c>
      <c r="J16" s="140"/>
      <c r="K16" s="136">
        <f>K15/K$4</f>
        <v>0.22156326034063259</v>
      </c>
      <c r="L16" s="140"/>
      <c r="M16" s="137" t="s">
        <v>8</v>
      </c>
      <c r="N16" s="140"/>
      <c r="O16" s="155">
        <f>O15/O$4</f>
        <v>5.6471548507462686E-2</v>
      </c>
      <c r="P16" s="122"/>
    </row>
    <row r="17" spans="1:16" ht="15.5" customHeight="1">
      <c r="A17" s="158" t="s">
        <v>12</v>
      </c>
      <c r="B17" s="141"/>
      <c r="C17" s="139">
        <v>3838</v>
      </c>
      <c r="D17" s="139"/>
      <c r="E17" s="129">
        <v>241</v>
      </c>
      <c r="F17" s="139"/>
      <c r="G17" s="129">
        <v>12516</v>
      </c>
      <c r="H17" s="139"/>
      <c r="I17" s="129">
        <v>7453</v>
      </c>
      <c r="J17" s="139"/>
      <c r="K17" s="129">
        <v>612</v>
      </c>
      <c r="L17" s="139"/>
      <c r="M17" s="129">
        <v>-654</v>
      </c>
      <c r="N17" s="139"/>
      <c r="O17" s="151">
        <f>SUM(C17:M17)</f>
        <v>24006</v>
      </c>
      <c r="P17" s="123"/>
    </row>
    <row r="18" spans="1:16" ht="12.5" customHeight="1">
      <c r="A18" s="154" t="s">
        <v>108</v>
      </c>
      <c r="B18" s="141"/>
      <c r="C18" s="136">
        <f>C17/C$14</f>
        <v>1.4121508256556677E-2</v>
      </c>
      <c r="D18" s="139"/>
      <c r="E18" s="136">
        <f>E17/E$4</f>
        <v>2.1015181506640274E-3</v>
      </c>
      <c r="F18" s="139"/>
      <c r="G18" s="136">
        <f>G17/G$4</f>
        <v>0.11510659039490867</v>
      </c>
      <c r="H18" s="139"/>
      <c r="I18" s="136">
        <f>I17/I$4</f>
        <v>0.22596489100445685</v>
      </c>
      <c r="J18" s="139"/>
      <c r="K18" s="136">
        <f>K17/K$4</f>
        <v>9.3065693430656932E-2</v>
      </c>
      <c r="L18" s="139"/>
      <c r="M18" s="137" t="s">
        <v>8</v>
      </c>
      <c r="N18" s="139"/>
      <c r="O18" s="155">
        <f>O17/O$4</f>
        <v>3.9988672707889125E-2</v>
      </c>
      <c r="P18" s="123"/>
    </row>
    <row r="19" spans="1:16" ht="15.5" customHeight="1">
      <c r="A19" s="158" t="s">
        <v>32</v>
      </c>
      <c r="B19" s="141"/>
      <c r="C19" s="139">
        <v>2827</v>
      </c>
      <c r="D19" s="139"/>
      <c r="E19" s="129">
        <v>-311</v>
      </c>
      <c r="F19" s="139"/>
      <c r="G19" s="129">
        <v>9001</v>
      </c>
      <c r="H19" s="139"/>
      <c r="I19" s="129">
        <v>8426</v>
      </c>
      <c r="J19" s="139"/>
      <c r="K19" s="139">
        <v>487</v>
      </c>
      <c r="L19" s="139"/>
      <c r="M19" s="129">
        <v>-442</v>
      </c>
      <c r="N19" s="139"/>
      <c r="O19" s="151">
        <f>SUM(C19:M19)</f>
        <v>19988</v>
      </c>
      <c r="P19" s="123"/>
    </row>
    <row r="20" spans="1:16" ht="18" customHeight="1">
      <c r="A20" s="153" t="s">
        <v>33</v>
      </c>
      <c r="B20" s="131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51">
        <v>18763</v>
      </c>
      <c r="P20" s="123"/>
    </row>
    <row r="21" spans="1:16" s="113" customFormat="1" ht="30">
      <c r="A21" s="159" t="s">
        <v>26</v>
      </c>
      <c r="B21" s="124"/>
      <c r="C21" s="125" t="str">
        <f>C11</f>
        <v>IT Products</v>
      </c>
      <c r="D21" s="126"/>
      <c r="E21" s="125" t="str">
        <f>E11</f>
        <v>IT Services</v>
      </c>
      <c r="F21" s="126"/>
      <c r="G21" s="125" t="str">
        <f>G11</f>
        <v>Courier Services</v>
      </c>
      <c r="H21" s="127"/>
      <c r="I21" s="125" t="str">
        <f>I11</f>
        <v>Electronic Payments</v>
      </c>
      <c r="J21" s="127"/>
      <c r="K21" s="125" t="str">
        <f>K11</f>
        <v>Renewable Energy</v>
      </c>
      <c r="L21" s="127"/>
      <c r="M21" s="125" t="str">
        <f>M11</f>
        <v>Unallocated</v>
      </c>
      <c r="N21" s="127"/>
      <c r="O21" s="160" t="str">
        <f>O11</f>
        <v>Total</v>
      </c>
    </row>
    <row r="22" spans="1:16" s="113" customFormat="1">
      <c r="A22" s="166" t="s">
        <v>5</v>
      </c>
      <c r="B22" s="167"/>
      <c r="C22" s="168">
        <f>IFERROR(IF((OR(IF(C14&lt;0,(C4-C14)/(C14-C14-C14),(C4-C14)/C14)&lt;-100%,(IF(C14&lt;0,(C4-C14)/(C14-C14-C14),(C4-C14)/C14)&gt;100%),)),"-",IF(C14&lt;0,(C4-C14)/(C14-C14-C14),(C4-C14)/C14)),"-")</f>
        <v>0.24101860300827127</v>
      </c>
      <c r="D22" s="169"/>
      <c r="E22" s="168">
        <f>IFERROR(IF((OR(IF(E14&lt;0,(E4-E14)/(E14-E14-E14),(E4-E14)/E14)&lt;-100%,(IF(E14&lt;0,(E4-E14)/(E14-E14-E14),(E4-E14)/E14)&gt;100%),)),"-",IF(E14&lt;0,(E4-E14)/(E14-E14-E14),(E4-E14)/E14)),"-")</f>
        <v>0.29317771763644562</v>
      </c>
      <c r="F22" s="169"/>
      <c r="G22" s="168">
        <f>IFERROR(IF((OR(IF(G14&lt;0,(G4-G14)/(G14-G14-G14),(G4-G14)/G14)&lt;-100%,(IF(G14&lt;0,(G4-G14)/(G14-G14-G14),(G4-G14)/G14)&gt;100%),)),"-",IF(G14&lt;0,(G4-G14)/(G14-G14-G14),(G4-G14)/G14)),"-")</f>
        <v>7.2761175623279634E-2</v>
      </c>
      <c r="H22" s="169"/>
      <c r="I22" s="168">
        <f>IFERROR(IF((OR(IF(I14&lt;0,(I4-I14)/(I14-I14-I14),(I4-I14)/I14)&lt;-100%,(IF(I14&lt;0,(I4-I14)/(I14-I14-I14),(I4-I14)/I14)&gt;100%),)),"-",IF(I14&lt;0,(I4-I14)/(I14-I14-I14),(I4-I14)/I14)),"-")</f>
        <v>-2.2899632657897854E-2</v>
      </c>
      <c r="J22" s="169"/>
      <c r="K22" s="168" t="str">
        <f>IFERROR(IF((OR(IF(K14&lt;0,(K4-K14)/(K14-K14-K14),(K4-K14)/K14)&lt;-100%,(IF(K14&lt;0,(K4-K14)/(K14-K14-K14),(K4-K14)/K14)&gt;100%),)),"-",IF(K14&lt;0,(K4-K14)/(K14-K14-K14),(K4-K14)/K14)),"-")</f>
        <v>-</v>
      </c>
      <c r="L22" s="169"/>
      <c r="M22" s="168" t="str">
        <f>IFERROR(IF((OR(IF(M14&lt;0,(M4-M14)/(M14-M14-M14),(M4-M14)/M14)&lt;-100%,(IF(M14&lt;0,(M4-M14)/(M14-M14-M14),(M4-M14)/M14)&gt;100%),)),"-",IF(M14&lt;0,(M4-M14)/(M14-M14-M14),(M4-M14)/M14)),"-")</f>
        <v>-</v>
      </c>
      <c r="N22" s="169"/>
      <c r="O22" s="170">
        <f>IFERROR(IF((OR(IF(O14&lt;0,(O4-O14)/(O14-O14-O14),(O4-O14)/O14)&lt;-100%,(IF(O14&lt;0,(O4-O14)/(O14-O14-O14),(O4-O14)/O14)&gt;100%),)),"-",IF(O14&lt;0,(O4-O14)/(O14-O14-O14),(O4-O14)/O14)),"-")</f>
        <v>0.20623693939881049</v>
      </c>
      <c r="P22" s="122"/>
    </row>
    <row r="23" spans="1:16" s="113" customFormat="1">
      <c r="A23" s="166" t="s">
        <v>7</v>
      </c>
      <c r="B23" s="167"/>
      <c r="C23" s="168" t="str">
        <f>IFERROR(IF((OR(IF(C15&lt;0,(C5-C15)/(C15-C15-C15),(C5-C15)/C15)&lt;-100%,(IF(C15&lt;0,(C5-C15)/(C15-C15-C15),(C5-C15)/C15)&gt;100%),)),"-",IF(C15&lt;0,(C5-C15)/(C15-C15-C15),(C5-C15)/C15)),"-")</f>
        <v>-</v>
      </c>
      <c r="D23" s="169"/>
      <c r="E23" s="168" t="str">
        <f>IFERROR(IF((OR(IF(E15&lt;0,(E5-E15)/(E15-E15-E15),(E5-E15)/E15)&lt;-100%,(IF(E15&lt;0,(E5-E15)/(E15-E15-E15),(E5-E15)/E15)&gt;100%),)),"-",IF(E15&lt;0,(E5-E15)/(E15-E15-E15),(E5-E15)/E15)),"-")</f>
        <v>-</v>
      </c>
      <c r="F23" s="169"/>
      <c r="G23" s="168">
        <f>IFERROR(IF((OR(IF(G15&lt;0,(G5-G15)/(G15-G15-G15),(G5-G15)/G15)&lt;-100%,(IF(G15&lt;0,(G5-G15)/(G15-G15-G15),(G5-G15)/G15)&gt;100%),)),"-",IF(G15&lt;0,(G5-G15)/(G15-G15-G15),(G5-G15)/G15)),"-")</f>
        <v>0.12725329533309584</v>
      </c>
      <c r="H23" s="169">
        <v>18.842400000000001</v>
      </c>
      <c r="I23" s="172" t="str">
        <f>IFERROR(IF((OR(IF(I15&lt;0,(I5-I15)/(I15-I15-I15),(I5-I15)/I15)&lt;-100%,(IF(I15&lt;0,(I5-I15)/(I15-I15-I15),(I5-I15)/I15)&gt;100%),)),"-",IF(I15&lt;0,(I5-I15)/(I15-I15-I15),(I5-I15)/I15)),"-")</f>
        <v>-</v>
      </c>
      <c r="J23" s="169"/>
      <c r="K23" s="168" t="str">
        <f>IFERROR(IF((OR(IF(K15&lt;0,(K5-K15)/(K15-K15-K15),(K5-K15)/K15)&lt;-100%,(IF(K15&lt;0,(K5-K15)/(K15-K15-K15),(K5-K15)/K15)&gt;100%),)),"-",IF(K15&lt;0,(K5-K15)/(K15-K15-K15),(K5-K15)/K15)),"-")</f>
        <v>-</v>
      </c>
      <c r="L23" s="169"/>
      <c r="M23" s="168">
        <f>IFERROR(IF((OR(IF(M15&lt;0,(M5-M15)/(M15-M15-M15),(M5-M15)/M15)&lt;-100%,(IF(M15&lt;0,(M5-M15)/(M15-M15-M15),(M5-M15)/M15)&gt;100%),)),"-",IF(M15&lt;0,(M5-M15)/(M15-M15-M15),(M5-M15)/M15)),"-")</f>
        <v>-0.91459227467811155</v>
      </c>
      <c r="N23" s="171"/>
      <c r="O23" s="170">
        <f>IFERROR(IF((OR(IF(O15&lt;0,(O5-O15)/(O15-O15-O15),(O5-O15)/O15)&lt;-100%,(IF(O15&lt;0,(O5-O15)/(O15-O15-O15),(O5-O15)/O15)&gt;100%),)),"-",IF(O15&lt;0,(O5-O15)/(O15-O15-O15),(O5-O15)/O15)),"-")</f>
        <v>0.5749682900209433</v>
      </c>
      <c r="P23" s="122"/>
    </row>
    <row r="24" spans="1:16">
      <c r="A24" s="166" t="str">
        <f>A7</f>
        <v>Earnings Before Tax (EBT)</v>
      </c>
      <c r="B24" s="167"/>
      <c r="C24" s="168" t="str">
        <f>IFERROR(IF((OR(IF(C17&lt;0,(C7-C17)/(C17-C17-C17),(C7-C17)/C17)&lt;-100%,(IF(C17&lt;0,(C7-C17)/(C17-C17-C17),(C7-C17)/C17)&gt;100%),)),"-",IF(C17&lt;0,(C7-C17)/(C17-C17-C17),(C7-C17)/C17)),"-")</f>
        <v>-</v>
      </c>
      <c r="D24" s="169"/>
      <c r="E24" s="168" t="str">
        <f>IFERROR(IF((OR(IF(E17&lt;0,(E7-E17)/(E17-E17-E17),(E7-E17)/E17)&lt;-100%,(IF(E17&lt;0,(E7-E17)/(E17-E17-E17),(E7-E17)/E17)&gt;100%),)),"-",IF(E17&lt;0,(E7-E17)/(E17-E17-E17),(E7-E17)/E17)),"-")</f>
        <v>-</v>
      </c>
      <c r="F24" s="169"/>
      <c r="G24" s="168">
        <f>IFERROR(IF((OR(IF(G17&lt;0,(G7-G17)/(G17-G17-G17),(G7-G17)/G17)&lt;-100%,(IF(G17&lt;0,(G7-G17)/(G17-G17-G17),(G7-G17)/G17)&gt;100%),)),"-",IF(G17&lt;0,(G7-G17)/(G17-G17-G17),(G7-G17)/G17)),"-")</f>
        <v>5.6727388942154046E-2</v>
      </c>
      <c r="H24" s="169"/>
      <c r="I24" s="168">
        <f>IFERROR(IF((OR(IF(I17&lt;0,(I7-I17)/(I17-I17-I17),(I7-I17)/I17)&lt;-100%,(IF(I17&lt;0,(I7-I17)/(I17-I17-I17),(I7-I17)/I17)&gt;100%),)),"-",IF(I17&lt;0,(I7-I17)/(I17-I17-I17),(I7-I17)/I17)),"-")</f>
        <v>-0.42922313162484904</v>
      </c>
      <c r="J24" s="169"/>
      <c r="K24" s="168" t="str">
        <f>IFERROR(IF((OR(IF(K17&lt;0,(K7-K17)/(K17-K17-K17),(K7-K17)/K17)&lt;-100%,(IF(K17&lt;0,(K7-K17)/(K17-K17-K17),(K7-K17)/K17)&gt;100%),)),"-",IF(K17&lt;0,(K7-K17)/(K17-K17-K17),(K7-K17)/K17)),"-")</f>
        <v>-</v>
      </c>
      <c r="L24" s="169"/>
      <c r="M24" s="168" t="str">
        <f>IFERROR(IF((OR(IF(M17&lt;0,(M7-M17)/(M17-M17-M17),(M7-M17)/M17)&lt;-100%,(IF(M17&lt;0,(M7-M17)/(M17-M17-M17),(M7-M17)/M17)&gt;100%),)),"-",IF(M17&lt;0,(M7-M17)/(M17-M17-M17),(M7-M17)/M17)),"-")</f>
        <v>-</v>
      </c>
      <c r="N24" s="169"/>
      <c r="O24" s="170">
        <f>IFERROR(IF((OR(IF(O17&lt;0,(O7-O17)/(O17-O17-O17),(O7-O17)/O17)&lt;-100%,(IF(O17&lt;0,(O7-O17)/(O17-O17-O17),(O7-O17)/O17)&gt;100%),)),"-",IF(O17&lt;0,(O7-O17)/(O17-O17-O17),(O7-O17)/O17)),"-")</f>
        <v>0.25701907856369244</v>
      </c>
      <c r="P24" s="123"/>
    </row>
    <row r="25" spans="1:16">
      <c r="A25" s="166" t="str">
        <f>A9</f>
        <v>Earnings After Tax (EAT)</v>
      </c>
      <c r="B25" s="167"/>
      <c r="C25" s="168" t="str">
        <f>IFERROR(IF((OR(IF(C19&lt;0,(C9-C19)/(C19-C19-C19),(C9-C19)/C19)&lt;-100%,(IF(C19&lt;0,(C9-C19)/(C19-C19-C19),(C9-C19)/C19)&gt;100%),)),"-",IF(C19&lt;0,(C9-C19)/(C19-C19-C19),(C9-C19)/C19)),"-")</f>
        <v>-</v>
      </c>
      <c r="D25" s="169"/>
      <c r="E25" s="168" t="str">
        <f>IFERROR(IF((OR(IF(E19&lt;0,(E9-E19)/(E19-E19-E19),(E9-E19)/E19)&lt;-100%,(IF(E19&lt;0,(E9-E19)/(E19-E19-E19),(E9-E19)/E19)&gt;100%),)),"-",IF(E19&lt;0,(E9-E19)/(E19-E19-E19),(E9-E19)/E19)),"-")</f>
        <v>-</v>
      </c>
      <c r="F25" s="169"/>
      <c r="G25" s="168">
        <f>IFERROR(IF((OR(IF(G19&lt;0,(G9-G19)/(G19-G19-G19),(G9-G19)/G19)&lt;-100%,(IF(G19&lt;0,(G9-G19)/(G19-G19-G19),(G9-G19)/G19)&gt;100%),)),"-",IF(G19&lt;0,(G9-G19)/(G19-G19-G19),(G9-G19)/G19)),"-")</f>
        <v>8.0768803466281527E-2</v>
      </c>
      <c r="H25" s="169">
        <v>18.842400000000001</v>
      </c>
      <c r="I25" s="168">
        <f>IFERROR(IF((OR(IF(I19&lt;0,(I9-I19)/(I19-I19-I19),(I9-I19)/I19)&lt;-100%,(IF(I19&lt;0,(I9-I19)/(I19-I19-I19),(I9-I19)/I19)&gt;100%),)),"-",IF(I19&lt;0,(I9-I19)/(I19-I19-I19),(I9-I19)/I19)),"-")</f>
        <v>-0.68442914787562303</v>
      </c>
      <c r="J25" s="169"/>
      <c r="K25" s="168" t="str">
        <f>IFERROR(IF((OR(IF(K19&lt;0,(K9-K19)/(K19-K19-K19),(K9-K19)/K19)&lt;-100%,(IF(K19&lt;0,(K9-K19)/(K19-K19-K19),(K9-K19)/K19)&gt;100%),)),"-",IF(K19&lt;0,(K9-K19)/(K19-K19-K19),(K9-K19)/K19)),"-")</f>
        <v>-</v>
      </c>
      <c r="L25" s="169"/>
      <c r="M25" s="168" t="str">
        <f>IFERROR(IF((OR(IF(M19&lt;0,(M9-M19)/(M19-M19-M19),(M9-M19)/M19)&lt;-100%,(IF(M19&lt;0,(M9-M19)/(M19-M19-M19),(M9-M19)/M19)&gt;100%),)),"-",IF(M19&lt;0,(M9-M19)/(M19-M19-M19),(M9-M19)/M19)),"-")</f>
        <v>-</v>
      </c>
      <c r="N25" s="169"/>
      <c r="O25" s="170">
        <f>IFERROR(IF((OR(IF(O19&lt;0,(O9-O19)/(O19-O19-O19),(O9-O19)/O19)&lt;-100%,(IF(O19&lt;0,(O9-O19)/(O19-O19-O19),(O9-O19)/O19)&gt;100%),)),"-",IF(O19&lt;0,(O9-O19)/(O19-O19-O19),(O9-O19)/O19)),"-")</f>
        <v>-0.58510106063638179</v>
      </c>
      <c r="P25" s="123"/>
    </row>
    <row r="26" spans="1:16">
      <c r="A26" s="166" t="str">
        <f>A10</f>
        <v>Earnings After Tax &amp; NCI (EAT &amp; NCI)</v>
      </c>
      <c r="B26" s="167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0">
        <f>IFERROR(IF((OR(IF(O20&lt;0,(O10-O20)/(O20-O20-O20),(O10-O20)/O20)&lt;-100%,(IF(O20&lt;0,(O10-O20)/(O20-O20-O20),(O10-O20)/O20)&gt;100%),)),"-",IF(O20&lt;0,(O10-O20)/(O20-O20-O20),(O10-O20)/O20)),"-")</f>
        <v>-0.57938495976123217</v>
      </c>
      <c r="P26" s="123"/>
    </row>
    <row r="27" spans="1:16">
      <c r="A27" s="158"/>
      <c r="B27" s="141"/>
      <c r="C27" s="174"/>
      <c r="D27" s="174"/>
      <c r="E27" s="174"/>
      <c r="F27" s="174"/>
      <c r="G27" s="174"/>
      <c r="H27" s="174"/>
      <c r="I27" s="174"/>
      <c r="J27" s="174"/>
      <c r="K27" s="175"/>
      <c r="L27" s="174"/>
      <c r="M27" s="175"/>
      <c r="N27" s="174"/>
      <c r="O27" s="176"/>
    </row>
    <row r="28" spans="1:16" ht="16" thickBot="1">
      <c r="A28" s="161" t="s">
        <v>25</v>
      </c>
      <c r="B28" s="162"/>
      <c r="C28" s="163"/>
      <c r="D28" s="163"/>
      <c r="E28" s="163"/>
      <c r="F28" s="163"/>
      <c r="G28" s="163"/>
      <c r="H28" s="163"/>
      <c r="I28" s="163"/>
      <c r="J28" s="163"/>
      <c r="K28" s="164"/>
      <c r="L28" s="163"/>
      <c r="M28" s="164"/>
      <c r="N28" s="163"/>
      <c r="O28" s="165"/>
    </row>
  </sheetData>
  <pageMargins left="0.7" right="0.7" top="0.75" bottom="0.75" header="0.3" footer="0.3"/>
  <ignoredErrors>
    <ignoredError sqref="D9 C6:N6 C16:D16 C18:D18 D17 C8:N8 D7 F16 F18 F17 H16 H18 H17 J16 J18 J17 L16 L18 L17 N16 N18 N17 F7 F9 H7 H9 J7 J9 L7 L9 N7 N9" unlockedFormula="1"/>
    <ignoredError sqref="O6:O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9522-1419-CE40-A3AF-78CCCE24F8EB}">
  <dimension ref="A1:P36"/>
  <sheetViews>
    <sheetView tabSelected="1" zoomScale="120" zoomScaleNormal="120" workbookViewId="0">
      <selection activeCell="E35" sqref="E35"/>
    </sheetView>
  </sheetViews>
  <sheetFormatPr baseColWidth="10" defaultColWidth="11.5" defaultRowHeight="13"/>
  <cols>
    <col min="1" max="1" width="25.1640625" customWidth="1"/>
    <col min="2" max="2" width="10.1640625" bestFit="1" customWidth="1"/>
    <col min="4" max="4" width="7.6640625" customWidth="1"/>
    <col min="5" max="5" width="30.1640625" bestFit="1" customWidth="1"/>
    <col min="6" max="6" width="10.1640625" customWidth="1"/>
    <col min="8" max="8" width="7.5" bestFit="1" customWidth="1"/>
    <col min="9" max="9" width="26.33203125" customWidth="1"/>
    <col min="10" max="11" width="10.33203125" customWidth="1"/>
    <col min="12" max="12" width="8.33203125" customWidth="1"/>
    <col min="13" max="13" width="37.33203125" customWidth="1"/>
    <col min="14" max="14" width="12.6640625" customWidth="1"/>
    <col min="16" max="16" width="8.83203125" customWidth="1"/>
  </cols>
  <sheetData>
    <row r="1" spans="1:16" ht="17" thickBot="1">
      <c r="A1" s="218" t="s">
        <v>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</row>
    <row r="2" spans="1:16" ht="17" thickBot="1">
      <c r="A2" s="214" t="s">
        <v>41</v>
      </c>
      <c r="B2" s="215"/>
      <c r="C2" s="215"/>
      <c r="D2" s="215"/>
      <c r="E2" s="215"/>
      <c r="F2" s="215"/>
      <c r="G2" s="215"/>
      <c r="H2" s="215"/>
      <c r="I2" s="216" t="s">
        <v>42</v>
      </c>
      <c r="J2" s="216"/>
      <c r="K2" s="216"/>
      <c r="L2" s="216"/>
      <c r="M2" s="216"/>
      <c r="N2" s="216"/>
      <c r="O2" s="216"/>
      <c r="P2" s="217"/>
    </row>
    <row r="3" spans="1:16" ht="16">
      <c r="A3" s="65" t="s">
        <v>43</v>
      </c>
      <c r="B3" s="66">
        <v>2018</v>
      </c>
      <c r="C3" s="66">
        <v>2017</v>
      </c>
      <c r="D3" s="67" t="s">
        <v>44</v>
      </c>
      <c r="E3" s="65" t="s">
        <v>109</v>
      </c>
      <c r="F3" s="66">
        <v>2019</v>
      </c>
      <c r="G3" s="66">
        <v>2018</v>
      </c>
      <c r="H3" s="67" t="s">
        <v>44</v>
      </c>
      <c r="I3" s="65" t="s">
        <v>45</v>
      </c>
      <c r="J3" s="66">
        <v>2019</v>
      </c>
      <c r="K3" s="66">
        <v>2018</v>
      </c>
      <c r="L3" s="67" t="s">
        <v>44</v>
      </c>
      <c r="M3" s="68" t="s">
        <v>46</v>
      </c>
      <c r="N3" s="66">
        <v>2019</v>
      </c>
      <c r="O3" s="66">
        <v>2018</v>
      </c>
      <c r="P3" s="67" t="s">
        <v>44</v>
      </c>
    </row>
    <row r="4" spans="1:16" ht="15">
      <c r="A4" s="69"/>
      <c r="B4" s="221"/>
      <c r="C4" s="221"/>
      <c r="D4" s="70"/>
      <c r="E4" s="71"/>
      <c r="F4" s="190"/>
      <c r="G4" s="190"/>
      <c r="H4" s="72"/>
      <c r="I4" s="71"/>
      <c r="J4" s="190"/>
      <c r="K4" s="190"/>
      <c r="L4" s="72"/>
      <c r="M4" s="73"/>
      <c r="N4" s="222"/>
      <c r="O4" s="222"/>
      <c r="P4" s="74"/>
    </row>
    <row r="5" spans="1:16" ht="15">
      <c r="A5" s="75" t="s">
        <v>47</v>
      </c>
      <c r="B5" s="191">
        <v>140224</v>
      </c>
      <c r="C5" s="191">
        <v>106545</v>
      </c>
      <c r="D5" s="76">
        <f>(B5-C5)/C5</f>
        <v>0.31610117790604908</v>
      </c>
      <c r="E5" s="73" t="s">
        <v>48</v>
      </c>
      <c r="F5" s="191">
        <v>188855</v>
      </c>
      <c r="G5" s="191">
        <v>155781</v>
      </c>
      <c r="H5" s="76">
        <f>(F5-G5)/G5</f>
        <v>0.21231087231433871</v>
      </c>
      <c r="I5" s="75" t="s">
        <v>47</v>
      </c>
      <c r="J5" s="223">
        <v>20913</v>
      </c>
      <c r="K5" s="223">
        <v>18290</v>
      </c>
      <c r="L5" s="76">
        <f t="shared" ref="L5" si="0">(J5-K5)/K5</f>
        <v>0.1434117003827228</v>
      </c>
      <c r="M5" s="75" t="s">
        <v>47</v>
      </c>
      <c r="N5" s="223">
        <v>29446</v>
      </c>
      <c r="O5" s="223">
        <v>21648</v>
      </c>
      <c r="P5" s="76">
        <f t="shared" ref="P5" si="1">(N5-O5)/O5</f>
        <v>0.36021803399852181</v>
      </c>
    </row>
    <row r="6" spans="1:16" ht="15">
      <c r="A6" s="75"/>
      <c r="B6" s="191"/>
      <c r="C6" s="191"/>
      <c r="D6" s="76"/>
      <c r="E6" s="77"/>
      <c r="F6" s="192"/>
      <c r="G6" s="192"/>
      <c r="H6" s="76"/>
      <c r="I6" s="77"/>
      <c r="J6" s="192"/>
      <c r="K6" s="192"/>
      <c r="L6" s="76"/>
      <c r="M6" s="75"/>
      <c r="N6" s="223"/>
      <c r="O6" s="223"/>
      <c r="P6" s="76"/>
    </row>
    <row r="7" spans="1:16" ht="15">
      <c r="A7" s="75"/>
      <c r="B7" s="191"/>
      <c r="C7" s="191"/>
      <c r="D7" s="76"/>
      <c r="E7" s="77" t="s">
        <v>49</v>
      </c>
      <c r="F7" s="192"/>
      <c r="G7" s="192"/>
      <c r="H7" s="76"/>
      <c r="I7" s="77" t="s">
        <v>50</v>
      </c>
      <c r="J7" s="192"/>
      <c r="K7" s="192"/>
      <c r="L7" s="76"/>
      <c r="M7" s="75" t="s">
        <v>51</v>
      </c>
      <c r="N7" s="223">
        <v>8</v>
      </c>
      <c r="O7" s="223">
        <v>8</v>
      </c>
      <c r="P7" s="76">
        <f t="shared" ref="P7:P12" si="2">(N7-O7)/O7</f>
        <v>0</v>
      </c>
    </row>
    <row r="8" spans="1:16" ht="15">
      <c r="A8" s="75"/>
      <c r="B8" s="191"/>
      <c r="C8" s="191"/>
      <c r="D8" s="76"/>
      <c r="E8" s="73" t="s">
        <v>52</v>
      </c>
      <c r="F8" s="192">
        <v>0.55100000000000005</v>
      </c>
      <c r="G8" s="192">
        <v>0.47170000000000001</v>
      </c>
      <c r="H8" s="76"/>
      <c r="I8" s="73" t="s">
        <v>53</v>
      </c>
      <c r="J8" s="192">
        <v>0.17</v>
      </c>
      <c r="K8" s="192">
        <v>0.159</v>
      </c>
      <c r="L8" s="76"/>
      <c r="M8" s="75" t="s">
        <v>54</v>
      </c>
      <c r="N8" s="223">
        <v>6</v>
      </c>
      <c r="O8" s="223">
        <v>6</v>
      </c>
      <c r="P8" s="76">
        <f t="shared" si="2"/>
        <v>0</v>
      </c>
    </row>
    <row r="9" spans="1:16" ht="15">
      <c r="A9" s="75"/>
      <c r="B9" s="191"/>
      <c r="C9" s="191"/>
      <c r="D9" s="76"/>
      <c r="E9" s="73" t="s">
        <v>55</v>
      </c>
      <c r="F9" s="192">
        <v>0.14199999999999999</v>
      </c>
      <c r="G9" s="192">
        <v>0.2253</v>
      </c>
      <c r="H9" s="76"/>
      <c r="I9" s="73" t="s">
        <v>56</v>
      </c>
      <c r="J9" s="192">
        <v>0.83</v>
      </c>
      <c r="K9" s="192">
        <f>83.8%</f>
        <v>0.83799999999999997</v>
      </c>
      <c r="L9" s="76"/>
      <c r="M9" s="75" t="s">
        <v>57</v>
      </c>
      <c r="N9" s="223">
        <v>2</v>
      </c>
      <c r="O9" s="223">
        <v>2</v>
      </c>
      <c r="P9" s="76">
        <f t="shared" si="2"/>
        <v>0</v>
      </c>
    </row>
    <row r="10" spans="1:16" ht="15">
      <c r="A10" s="75"/>
      <c r="B10" s="191"/>
      <c r="C10" s="191"/>
      <c r="D10" s="76"/>
      <c r="E10" s="73" t="s">
        <v>58</v>
      </c>
      <c r="F10" s="192">
        <v>0.27800000000000002</v>
      </c>
      <c r="G10" s="192">
        <v>0.27729999999999999</v>
      </c>
      <c r="H10" s="76"/>
      <c r="I10" s="73"/>
      <c r="J10" s="223"/>
      <c r="K10" s="223"/>
      <c r="L10" s="76"/>
      <c r="M10" s="75" t="s">
        <v>59</v>
      </c>
      <c r="N10" s="223">
        <v>819</v>
      </c>
      <c r="O10" s="223">
        <v>819</v>
      </c>
      <c r="P10" s="76">
        <f t="shared" si="2"/>
        <v>0</v>
      </c>
    </row>
    <row r="11" spans="1:16" ht="15">
      <c r="A11" s="71"/>
      <c r="B11" s="224"/>
      <c r="C11" s="224"/>
      <c r="D11" s="78"/>
      <c r="E11" s="73" t="s">
        <v>60</v>
      </c>
      <c r="F11" s="192">
        <v>1.7000000000000001E-2</v>
      </c>
      <c r="G11" s="192">
        <v>9.5999999999999992E-3</v>
      </c>
      <c r="H11" s="74"/>
      <c r="I11" s="73" t="s">
        <v>61</v>
      </c>
      <c r="J11" s="223">
        <v>14500</v>
      </c>
      <c r="K11" s="223">
        <v>14575</v>
      </c>
      <c r="L11" s="76">
        <f t="shared" ref="L11" si="3">(J11-K11)/K11</f>
        <v>-5.1457975986277877E-3</v>
      </c>
      <c r="M11" s="75"/>
      <c r="N11" s="223"/>
      <c r="O11" s="223"/>
      <c r="P11" s="74"/>
    </row>
    <row r="12" spans="1:16" ht="15">
      <c r="A12" s="71"/>
      <c r="B12" s="224"/>
      <c r="C12" s="224"/>
      <c r="D12" s="78"/>
      <c r="E12" s="73" t="s">
        <v>62</v>
      </c>
      <c r="F12" s="192">
        <v>1.0999999999999999E-2</v>
      </c>
      <c r="G12" s="192">
        <v>1.34E-2</v>
      </c>
      <c r="H12" s="74"/>
      <c r="I12" s="73"/>
      <c r="J12" s="223"/>
      <c r="K12" s="223"/>
      <c r="L12" s="76"/>
      <c r="M12" s="75" t="s">
        <v>63</v>
      </c>
      <c r="N12" s="225">
        <f>N5/N10</f>
        <v>35.953601953601954</v>
      </c>
      <c r="O12" s="225">
        <f>O5/O10</f>
        <v>26.432234432234431</v>
      </c>
      <c r="P12" s="76">
        <f t="shared" si="2"/>
        <v>0.36021803399852187</v>
      </c>
    </row>
    <row r="13" spans="1:16" ht="16" thickBot="1">
      <c r="A13" s="79"/>
      <c r="B13" s="80"/>
      <c r="C13" s="80"/>
      <c r="D13" s="81"/>
      <c r="E13" s="82"/>
      <c r="F13" s="190"/>
      <c r="G13" s="190"/>
      <c r="H13" s="72"/>
      <c r="I13" s="83"/>
      <c r="J13" s="84"/>
      <c r="K13" s="84"/>
      <c r="L13" s="85"/>
      <c r="M13" s="83"/>
      <c r="N13" s="84"/>
      <c r="O13" s="84"/>
      <c r="P13" s="85"/>
    </row>
    <row r="14" spans="1:16" ht="17" thickBot="1">
      <c r="A14" s="202" t="s">
        <v>64</v>
      </c>
      <c r="B14" s="203"/>
      <c r="C14" s="203"/>
      <c r="D14" s="204"/>
      <c r="E14" s="205" t="s">
        <v>65</v>
      </c>
      <c r="F14" s="206"/>
      <c r="G14" s="206"/>
      <c r="H14" s="207"/>
      <c r="I14" s="208" t="s">
        <v>66</v>
      </c>
      <c r="J14" s="209"/>
      <c r="K14" s="209"/>
      <c r="L14" s="210"/>
      <c r="M14" s="211" t="s">
        <v>67</v>
      </c>
      <c r="N14" s="212"/>
      <c r="O14" s="212"/>
      <c r="P14" s="213"/>
    </row>
    <row r="15" spans="1:16" ht="16">
      <c r="A15" s="86" t="s">
        <v>110</v>
      </c>
      <c r="B15" s="87">
        <v>2018</v>
      </c>
      <c r="C15" s="87">
        <v>2017</v>
      </c>
      <c r="D15" s="88" t="s">
        <v>44</v>
      </c>
      <c r="E15" s="86" t="s">
        <v>68</v>
      </c>
      <c r="F15" s="87">
        <v>2019</v>
      </c>
      <c r="G15" s="87">
        <v>2018</v>
      </c>
      <c r="H15" s="88" t="s">
        <v>44</v>
      </c>
      <c r="I15" s="86" t="s">
        <v>69</v>
      </c>
      <c r="J15" s="87">
        <v>2019</v>
      </c>
      <c r="K15" s="87">
        <v>2018</v>
      </c>
      <c r="L15" s="88" t="s">
        <v>44</v>
      </c>
      <c r="M15" s="86" t="s">
        <v>70</v>
      </c>
      <c r="N15" s="87">
        <v>2019</v>
      </c>
      <c r="O15" s="87">
        <v>2018</v>
      </c>
      <c r="P15" s="88" t="s">
        <v>44</v>
      </c>
    </row>
    <row r="16" spans="1:16" ht="15">
      <c r="A16" s="89"/>
      <c r="B16" s="222"/>
      <c r="C16" s="222"/>
      <c r="D16" s="74"/>
      <c r="E16" s="89"/>
      <c r="F16" s="222"/>
      <c r="G16" s="222"/>
      <c r="H16" s="74"/>
      <c r="I16" s="226"/>
      <c r="J16" s="227"/>
      <c r="K16" s="227"/>
      <c r="L16" s="90"/>
      <c r="M16" s="89"/>
      <c r="N16" s="228"/>
      <c r="O16" s="228"/>
      <c r="P16" s="74"/>
    </row>
    <row r="17" spans="1:16" ht="15">
      <c r="A17" s="73" t="s">
        <v>47</v>
      </c>
      <c r="B17" s="191">
        <v>116235</v>
      </c>
      <c r="C17" s="191">
        <v>90205</v>
      </c>
      <c r="D17" s="91">
        <f t="shared" ref="D17" si="4">(B17-C17)/C17</f>
        <v>0.28856493542486561</v>
      </c>
      <c r="E17" s="73" t="s">
        <v>47</v>
      </c>
      <c r="F17" s="223">
        <v>110305</v>
      </c>
      <c r="G17" s="223">
        <v>102795</v>
      </c>
      <c r="H17" s="91">
        <f>(F17-G17)/G17</f>
        <v>7.305802811420789E-2</v>
      </c>
      <c r="I17" s="73" t="s">
        <v>47</v>
      </c>
      <c r="J17" s="229">
        <v>33104</v>
      </c>
      <c r="K17" s="229">
        <v>33777</v>
      </c>
      <c r="L17" s="72"/>
      <c r="M17" s="73" t="s">
        <v>47</v>
      </c>
      <c r="N17" s="229">
        <v>6758</v>
      </c>
      <c r="O17" s="229">
        <v>2278</v>
      </c>
      <c r="P17" s="72"/>
    </row>
    <row r="18" spans="1:16" ht="15">
      <c r="A18" s="73"/>
      <c r="B18" s="191"/>
      <c r="C18" s="191"/>
      <c r="D18" s="91"/>
      <c r="E18" s="73"/>
      <c r="F18" s="223"/>
      <c r="G18" s="223"/>
      <c r="H18" s="91"/>
      <c r="I18" s="73"/>
      <c r="J18" s="229"/>
      <c r="K18" s="229"/>
      <c r="L18" s="72"/>
      <c r="M18" s="73"/>
      <c r="N18" s="229"/>
      <c r="O18" s="229"/>
      <c r="P18" s="72"/>
    </row>
    <row r="19" spans="1:16" ht="15">
      <c r="A19" s="92"/>
      <c r="B19" s="230"/>
      <c r="C19" s="230"/>
      <c r="D19" s="91"/>
      <c r="E19" s="77" t="s">
        <v>71</v>
      </c>
      <c r="F19" s="222"/>
      <c r="G19" s="222"/>
      <c r="H19" s="90"/>
      <c r="I19" s="77" t="s">
        <v>72</v>
      </c>
      <c r="J19" s="231"/>
      <c r="K19" s="231"/>
      <c r="L19" s="74"/>
      <c r="M19" s="71"/>
      <c r="N19" s="190"/>
      <c r="O19" s="190"/>
      <c r="P19" s="72"/>
    </row>
    <row r="20" spans="1:16" ht="15">
      <c r="A20" s="77" t="s">
        <v>73</v>
      </c>
      <c r="B20" s="190"/>
      <c r="C20" s="190"/>
      <c r="D20" s="72"/>
      <c r="E20" s="73" t="s">
        <v>74</v>
      </c>
      <c r="F20" s="232">
        <v>0.84699999999999998</v>
      </c>
      <c r="G20" s="192">
        <v>0.84699999999999998</v>
      </c>
      <c r="H20" s="91"/>
      <c r="I20" s="73" t="s">
        <v>75</v>
      </c>
      <c r="J20" s="192">
        <v>0.63700000000000001</v>
      </c>
      <c r="K20" s="192">
        <v>0.60799999999999998</v>
      </c>
      <c r="L20" s="91"/>
      <c r="M20" s="73" t="s">
        <v>76</v>
      </c>
      <c r="N20" s="222">
        <v>26</v>
      </c>
      <c r="O20" s="222">
        <v>13.2</v>
      </c>
      <c r="P20" s="93">
        <v>1.3160000000000001</v>
      </c>
    </row>
    <row r="21" spans="1:16" ht="15">
      <c r="A21" s="73" t="s">
        <v>77</v>
      </c>
      <c r="B21" s="192">
        <v>0.36</v>
      </c>
      <c r="C21" s="192">
        <v>0.377</v>
      </c>
      <c r="D21" s="91"/>
      <c r="E21" s="73" t="s">
        <v>78</v>
      </c>
      <c r="F21" s="233">
        <v>371</v>
      </c>
      <c r="G21" s="234">
        <v>343.2</v>
      </c>
      <c r="H21" s="91">
        <f>(F21-G21)/G21</f>
        <v>8.1002331002331035E-2</v>
      </c>
      <c r="I21" s="73" t="s">
        <v>79</v>
      </c>
      <c r="J21" s="192">
        <v>0.315</v>
      </c>
      <c r="K21" s="192">
        <v>0.26500000000000001</v>
      </c>
      <c r="L21" s="91"/>
      <c r="M21" s="73" t="s">
        <v>80</v>
      </c>
      <c r="N21" s="222">
        <v>19.28</v>
      </c>
      <c r="O21" s="222">
        <v>6.47</v>
      </c>
      <c r="P21" s="93">
        <v>1.2709999999999999</v>
      </c>
    </row>
    <row r="22" spans="1:16" ht="15">
      <c r="A22" s="73" t="s">
        <v>81</v>
      </c>
      <c r="B22" s="192">
        <v>0.43</v>
      </c>
      <c r="C22" s="192">
        <v>0.39700000000000002</v>
      </c>
      <c r="D22" s="91"/>
      <c r="E22" s="73" t="s">
        <v>82</v>
      </c>
      <c r="F22" s="235">
        <v>25822</v>
      </c>
      <c r="G22" s="223">
        <v>23060</v>
      </c>
      <c r="H22" s="91">
        <f t="shared" ref="H22:H24" si="5">(F22-G22)/G22</f>
        <v>0.11977450130095403</v>
      </c>
      <c r="I22" s="73" t="s">
        <v>83</v>
      </c>
      <c r="J22" s="192">
        <v>4.8000000000000001E-2</v>
      </c>
      <c r="K22" s="192">
        <v>0.127</v>
      </c>
      <c r="L22" s="91"/>
      <c r="M22" s="73" t="s">
        <v>84</v>
      </c>
      <c r="N22" s="223">
        <v>28342</v>
      </c>
      <c r="O22" s="223">
        <v>9000</v>
      </c>
      <c r="P22" s="93">
        <v>1.419</v>
      </c>
    </row>
    <row r="23" spans="1:16" ht="15">
      <c r="A23" s="73" t="s">
        <v>85</v>
      </c>
      <c r="B23" s="192">
        <v>0.11</v>
      </c>
      <c r="C23" s="192">
        <v>0.13200000000000001</v>
      </c>
      <c r="D23" s="91"/>
      <c r="E23" s="73" t="s">
        <v>86</v>
      </c>
      <c r="F23" s="236">
        <v>102.9</v>
      </c>
      <c r="G23" s="228">
        <v>91.1</v>
      </c>
      <c r="H23" s="91">
        <f t="shared" si="5"/>
        <v>0.12952799121844141</v>
      </c>
      <c r="I23" s="77" t="s">
        <v>87</v>
      </c>
      <c r="J23" s="190"/>
      <c r="K23" s="190"/>
      <c r="L23" s="190"/>
      <c r="M23" s="73" t="s">
        <v>88</v>
      </c>
      <c r="N23" s="223">
        <v>1470</v>
      </c>
      <c r="O23" s="223">
        <v>1391</v>
      </c>
      <c r="P23" s="93">
        <v>6.5000000000000002E-2</v>
      </c>
    </row>
    <row r="24" spans="1:16" ht="15">
      <c r="A24" s="73" t="s">
        <v>89</v>
      </c>
      <c r="B24" s="192">
        <v>0.1</v>
      </c>
      <c r="C24" s="192">
        <v>9.4E-2</v>
      </c>
      <c r="D24" s="91"/>
      <c r="E24" s="73" t="s">
        <v>90</v>
      </c>
      <c r="F24" s="236">
        <v>3.61</v>
      </c>
      <c r="G24" s="228">
        <v>3.77</v>
      </c>
      <c r="H24" s="91">
        <f t="shared" si="5"/>
        <v>-4.2440318302387307E-2</v>
      </c>
      <c r="I24" s="73" t="s">
        <v>91</v>
      </c>
      <c r="J24" s="229">
        <v>228297</v>
      </c>
      <c r="K24" s="229">
        <v>232141</v>
      </c>
      <c r="L24" s="91">
        <f>(J24-K24)/K24</f>
        <v>-1.6558901701982848E-2</v>
      </c>
      <c r="M24" s="73" t="s">
        <v>92</v>
      </c>
      <c r="N24" s="222">
        <v>0.22</v>
      </c>
      <c r="O24" s="222">
        <v>0.25</v>
      </c>
      <c r="P24" s="93">
        <v>4.2000000000000003E-2</v>
      </c>
    </row>
    <row r="25" spans="1:16" ht="15">
      <c r="A25" s="71"/>
      <c r="B25" s="190"/>
      <c r="C25" s="190"/>
      <c r="D25" s="72"/>
      <c r="E25" s="77" t="s">
        <v>93</v>
      </c>
      <c r="F25" s="237"/>
      <c r="G25" s="222"/>
      <c r="H25" s="91"/>
      <c r="I25" s="73" t="s">
        <v>94</v>
      </c>
      <c r="J25" s="238">
        <v>472.76</v>
      </c>
      <c r="K25" s="238">
        <v>405.6</v>
      </c>
      <c r="L25" s="91">
        <f>(J25-K25)/K25</f>
        <v>0.16558185404339243</v>
      </c>
      <c r="M25" s="71"/>
      <c r="N25" s="190"/>
      <c r="O25" s="190"/>
      <c r="P25" s="72"/>
    </row>
    <row r="26" spans="1:16" ht="15">
      <c r="A26" s="77" t="s">
        <v>95</v>
      </c>
      <c r="B26" s="239"/>
      <c r="C26" s="239"/>
      <c r="D26" s="94"/>
      <c r="E26" s="73" t="s">
        <v>74</v>
      </c>
      <c r="F26" s="232">
        <v>0.13500000000000001</v>
      </c>
      <c r="G26" s="192">
        <v>0.13400000000000001</v>
      </c>
      <c r="H26" s="91"/>
      <c r="I26" s="73" t="s">
        <v>96</v>
      </c>
      <c r="J26" s="229">
        <v>19653</v>
      </c>
      <c r="K26" s="229">
        <v>18200</v>
      </c>
      <c r="L26" s="91">
        <f>(J26-K26)/K26</f>
        <v>7.983516483516484E-2</v>
      </c>
      <c r="M26" s="71"/>
      <c r="N26" s="190"/>
      <c r="O26" s="190"/>
      <c r="P26" s="72"/>
    </row>
    <row r="27" spans="1:16" ht="15">
      <c r="A27" s="73" t="s">
        <v>97</v>
      </c>
      <c r="B27" s="240">
        <v>0.86</v>
      </c>
      <c r="C27" s="240">
        <v>0.87</v>
      </c>
      <c r="D27" s="72"/>
      <c r="E27" s="73" t="s">
        <v>82</v>
      </c>
      <c r="F27" s="235">
        <v>35838</v>
      </c>
      <c r="G27" s="223">
        <v>30917</v>
      </c>
      <c r="H27" s="91">
        <f t="shared" ref="H27:H28" si="6">(F27-G27)/G27</f>
        <v>0.15916809522269301</v>
      </c>
      <c r="I27" s="77" t="s">
        <v>98</v>
      </c>
      <c r="J27" s="241"/>
      <c r="K27" s="241"/>
      <c r="L27" s="74"/>
      <c r="M27" s="71"/>
      <c r="N27" s="190"/>
      <c r="O27" s="190"/>
      <c r="P27" s="72"/>
    </row>
    <row r="28" spans="1:16" ht="15">
      <c r="A28" s="73" t="s">
        <v>99</v>
      </c>
      <c r="B28" s="240">
        <v>0.14000000000000001</v>
      </c>
      <c r="C28" s="240">
        <v>0.13</v>
      </c>
      <c r="D28" s="91"/>
      <c r="E28" s="73" t="s">
        <v>90</v>
      </c>
      <c r="F28" s="236">
        <v>0.41499999999999998</v>
      </c>
      <c r="G28" s="228">
        <v>0.433</v>
      </c>
      <c r="H28" s="91">
        <f t="shared" si="6"/>
        <v>-4.1570438799076251E-2</v>
      </c>
      <c r="I28" s="73" t="s">
        <v>100</v>
      </c>
      <c r="J28" s="229">
        <v>10000</v>
      </c>
      <c r="K28" s="229">
        <v>10000</v>
      </c>
      <c r="L28" s="91">
        <f>(J28-K28)/K28</f>
        <v>0</v>
      </c>
      <c r="M28" s="71"/>
      <c r="N28" s="190"/>
      <c r="O28" s="190"/>
      <c r="P28" s="72"/>
    </row>
    <row r="29" spans="1:16" ht="15">
      <c r="A29" s="71"/>
      <c r="B29" s="190"/>
      <c r="C29" s="190"/>
      <c r="D29" s="72"/>
      <c r="E29" s="77" t="s">
        <v>101</v>
      </c>
      <c r="F29" s="237"/>
      <c r="G29" s="222"/>
      <c r="H29" s="91"/>
      <c r="I29" s="73" t="s">
        <v>94</v>
      </c>
      <c r="J29" s="241">
        <v>13.3</v>
      </c>
      <c r="K29" s="241">
        <v>10.3</v>
      </c>
      <c r="L29" s="91">
        <f>(J29-K29)/K29</f>
        <v>0.29126213592233008</v>
      </c>
      <c r="M29" s="71"/>
      <c r="N29" s="190"/>
      <c r="O29" s="190"/>
      <c r="P29" s="72"/>
    </row>
    <row r="30" spans="1:16" ht="16" thickBot="1">
      <c r="A30" s="83" t="s">
        <v>102</v>
      </c>
      <c r="B30" s="80">
        <v>250000</v>
      </c>
      <c r="C30" s="80">
        <v>250000</v>
      </c>
      <c r="D30" s="95">
        <f>(B30-C30)/C30</f>
        <v>0</v>
      </c>
      <c r="E30" s="83" t="s">
        <v>74</v>
      </c>
      <c r="F30" s="193">
        <v>1.7999999999999999E-2</v>
      </c>
      <c r="G30" s="96">
        <v>1.9E-2</v>
      </c>
      <c r="H30" s="95">
        <f t="shared" ref="H30" si="7">(F30-G30)/G30</f>
        <v>-5.2631578947368467E-2</v>
      </c>
      <c r="I30" s="83" t="s">
        <v>103</v>
      </c>
      <c r="J30" s="194">
        <v>1200</v>
      </c>
      <c r="K30" s="97">
        <v>1200</v>
      </c>
      <c r="L30" s="95">
        <f>(J30-K30)/K30</f>
        <v>0</v>
      </c>
      <c r="M30" s="98"/>
      <c r="N30" s="99"/>
      <c r="O30" s="99"/>
      <c r="P30" s="100"/>
    </row>
    <row r="31" spans="1:16" ht="15">
      <c r="A31" s="101" t="s">
        <v>104</v>
      </c>
    </row>
    <row r="34" spans="9:12" ht="15">
      <c r="I34" s="102"/>
      <c r="J34" s="103"/>
      <c r="K34" s="103"/>
      <c r="L34" s="104"/>
    </row>
    <row r="35" spans="9:12" ht="15">
      <c r="I35" s="102"/>
      <c r="J35" s="105"/>
      <c r="K35" s="103"/>
      <c r="L35" s="104"/>
    </row>
    <row r="36" spans="9:12" ht="15">
      <c r="I36" s="102"/>
      <c r="J36" s="103"/>
      <c r="K36" s="103"/>
      <c r="L36" s="104"/>
    </row>
  </sheetData>
  <mergeCells count="7">
    <mergeCell ref="A1:P1"/>
    <mergeCell ref="A2:H2"/>
    <mergeCell ref="I2:P2"/>
    <mergeCell ref="A14:D14"/>
    <mergeCell ref="E14:H14"/>
    <mergeCell ref="I14:L14"/>
    <mergeCell ref="M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 Table en</vt:lpstr>
      <vt:lpstr>Consolidated</vt:lpstr>
      <vt:lpstr>Segments</vt:lpstr>
      <vt:lpstr>KPIs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2020-04-13T10:09:43Z</dcterms:modified>
</cp:coreProperties>
</file>